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moss\Desktop\"/>
    </mc:Choice>
  </mc:AlternateContent>
  <bookViews>
    <workbookView xWindow="0" yWindow="0" windowWidth="21645" windowHeight="960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J101" i="1"/>
  <c r="H102" i="1"/>
  <c r="H101" i="1"/>
  <c r="D146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B146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G101" i="1"/>
  <c r="G102" i="1"/>
  <c r="D103" i="1"/>
  <c r="I98" i="1"/>
  <c r="H98" i="1"/>
  <c r="H97" i="1"/>
  <c r="G98" i="1"/>
  <c r="G97" i="1"/>
  <c r="G96" i="1"/>
  <c r="J98" i="1"/>
  <c r="J97" i="1"/>
  <c r="I97" i="1"/>
  <c r="J96" i="1"/>
  <c r="I96" i="1"/>
  <c r="H96" i="1"/>
  <c r="J95" i="1"/>
  <c r="I95" i="1"/>
  <c r="H95" i="1"/>
  <c r="G95" i="1"/>
  <c r="I92" i="1"/>
  <c r="H92" i="1"/>
  <c r="H91" i="1"/>
  <c r="G92" i="1"/>
  <c r="G91" i="1"/>
  <c r="G90" i="1"/>
  <c r="J92" i="1"/>
  <c r="J91" i="1"/>
  <c r="I91" i="1"/>
  <c r="J90" i="1"/>
  <c r="I90" i="1"/>
  <c r="H90" i="1"/>
  <c r="J89" i="1"/>
  <c r="I89" i="1"/>
  <c r="H89" i="1"/>
  <c r="G89" i="1"/>
  <c r="S86" i="1"/>
  <c r="Q86" i="1"/>
  <c r="P86" i="1"/>
  <c r="N86" i="1"/>
  <c r="M86" i="1"/>
  <c r="L86" i="1"/>
  <c r="J86" i="1"/>
  <c r="I86" i="1"/>
  <c r="H86" i="1"/>
  <c r="G86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N84" i="1"/>
  <c r="M84" i="1"/>
  <c r="L84" i="1"/>
  <c r="J84" i="1"/>
  <c r="I84" i="1"/>
  <c r="H84" i="1"/>
  <c r="G84" i="1"/>
  <c r="N83" i="1"/>
  <c r="M83" i="1"/>
  <c r="L83" i="1"/>
  <c r="J83" i="1"/>
  <c r="I83" i="1"/>
  <c r="H83" i="1"/>
  <c r="G83" i="1"/>
  <c r="N82" i="1"/>
  <c r="M82" i="1"/>
  <c r="L82" i="1"/>
  <c r="J82" i="1"/>
  <c r="I82" i="1"/>
  <c r="H82" i="1"/>
  <c r="G82" i="1"/>
  <c r="N81" i="1"/>
  <c r="M81" i="1"/>
  <c r="L81" i="1"/>
  <c r="J81" i="1"/>
  <c r="I81" i="1"/>
  <c r="H81" i="1"/>
  <c r="G81" i="1"/>
  <c r="N80" i="1"/>
  <c r="M80" i="1"/>
  <c r="L80" i="1"/>
  <c r="J80" i="1"/>
  <c r="I80" i="1"/>
  <c r="H80" i="1"/>
  <c r="G80" i="1"/>
  <c r="N79" i="1"/>
  <c r="M79" i="1"/>
  <c r="L79" i="1"/>
  <c r="J79" i="1"/>
  <c r="I79" i="1"/>
  <c r="H79" i="1"/>
  <c r="G79" i="1"/>
  <c r="N78" i="1"/>
  <c r="M78" i="1"/>
  <c r="L78" i="1"/>
  <c r="J78" i="1"/>
  <c r="I78" i="1"/>
  <c r="H78" i="1"/>
  <c r="G78" i="1"/>
  <c r="N77" i="1"/>
  <c r="M77" i="1"/>
  <c r="L77" i="1"/>
  <c r="J77" i="1"/>
  <c r="I77" i="1"/>
  <c r="H77" i="1"/>
  <c r="G77" i="1"/>
  <c r="N76" i="1"/>
  <c r="M76" i="1"/>
  <c r="L76" i="1"/>
  <c r="J76" i="1"/>
  <c r="I76" i="1"/>
  <c r="H76" i="1"/>
  <c r="G76" i="1"/>
  <c r="N75" i="1"/>
  <c r="M75" i="1"/>
  <c r="L75" i="1"/>
  <c r="J75" i="1"/>
  <c r="I75" i="1"/>
  <c r="H75" i="1"/>
  <c r="G75" i="1"/>
  <c r="N74" i="1"/>
  <c r="M74" i="1"/>
  <c r="L74" i="1"/>
  <c r="J74" i="1"/>
  <c r="I74" i="1"/>
  <c r="H74" i="1"/>
  <c r="G74" i="1"/>
  <c r="N73" i="1"/>
  <c r="M73" i="1"/>
  <c r="L73" i="1"/>
  <c r="J73" i="1"/>
  <c r="I73" i="1"/>
  <c r="H73" i="1"/>
  <c r="G73" i="1"/>
  <c r="N72" i="1"/>
  <c r="M72" i="1"/>
  <c r="L72" i="1"/>
  <c r="J72" i="1"/>
  <c r="I72" i="1"/>
  <c r="H72" i="1"/>
  <c r="G72" i="1"/>
  <c r="N71" i="1"/>
  <c r="M71" i="1"/>
  <c r="L71" i="1"/>
  <c r="J71" i="1"/>
  <c r="I71" i="1"/>
  <c r="H71" i="1"/>
  <c r="G71" i="1"/>
  <c r="N70" i="1"/>
  <c r="M70" i="1"/>
  <c r="L70" i="1"/>
  <c r="J70" i="1"/>
  <c r="I70" i="1"/>
  <c r="H70" i="1"/>
  <c r="G70" i="1"/>
  <c r="N69" i="1"/>
  <c r="M69" i="1"/>
  <c r="L69" i="1"/>
  <c r="J69" i="1"/>
  <c r="I69" i="1"/>
  <c r="H69" i="1"/>
  <c r="G69" i="1"/>
  <c r="N68" i="1"/>
  <c r="M68" i="1"/>
  <c r="L68" i="1"/>
  <c r="J68" i="1"/>
  <c r="I68" i="1"/>
  <c r="H68" i="1"/>
  <c r="G68" i="1"/>
  <c r="N67" i="1"/>
  <c r="M67" i="1"/>
  <c r="L67" i="1"/>
  <c r="J67" i="1"/>
  <c r="I67" i="1"/>
  <c r="H67" i="1"/>
  <c r="G67" i="1"/>
  <c r="N66" i="1"/>
  <c r="M66" i="1"/>
  <c r="L66" i="1"/>
  <c r="J66" i="1"/>
  <c r="I66" i="1"/>
  <c r="H66" i="1"/>
  <c r="G66" i="1"/>
  <c r="N65" i="1"/>
  <c r="M65" i="1"/>
  <c r="L65" i="1"/>
  <c r="J65" i="1"/>
  <c r="I65" i="1"/>
  <c r="H65" i="1"/>
  <c r="G65" i="1"/>
  <c r="N64" i="1"/>
  <c r="M64" i="1"/>
  <c r="L64" i="1"/>
  <c r="J64" i="1"/>
  <c r="I64" i="1"/>
  <c r="H64" i="1"/>
  <c r="G64" i="1"/>
  <c r="N63" i="1"/>
  <c r="M63" i="1"/>
  <c r="L63" i="1"/>
  <c r="J63" i="1"/>
  <c r="I63" i="1"/>
  <c r="H63" i="1"/>
  <c r="G63" i="1"/>
  <c r="N62" i="1"/>
  <c r="M62" i="1"/>
  <c r="L62" i="1"/>
  <c r="J62" i="1"/>
  <c r="I62" i="1"/>
  <c r="H62" i="1"/>
  <c r="G62" i="1"/>
  <c r="N61" i="1"/>
  <c r="M61" i="1"/>
  <c r="L61" i="1"/>
  <c r="J61" i="1"/>
  <c r="I61" i="1"/>
  <c r="H61" i="1"/>
  <c r="G61" i="1"/>
  <c r="N60" i="1"/>
  <c r="M60" i="1"/>
  <c r="L60" i="1"/>
  <c r="J60" i="1"/>
  <c r="I60" i="1"/>
  <c r="H60" i="1"/>
  <c r="G60" i="1"/>
  <c r="N59" i="1"/>
  <c r="M59" i="1"/>
  <c r="L59" i="1"/>
  <c r="J59" i="1"/>
  <c r="I59" i="1"/>
  <c r="H59" i="1"/>
  <c r="G59" i="1"/>
  <c r="N58" i="1"/>
  <c r="M58" i="1"/>
  <c r="L58" i="1"/>
  <c r="J58" i="1"/>
  <c r="I58" i="1"/>
  <c r="H58" i="1"/>
  <c r="G58" i="1"/>
  <c r="N57" i="1"/>
  <c r="M57" i="1"/>
  <c r="L57" i="1"/>
  <c r="J57" i="1"/>
  <c r="I57" i="1"/>
  <c r="H57" i="1"/>
  <c r="G57" i="1"/>
  <c r="N56" i="1"/>
  <c r="M56" i="1"/>
  <c r="L56" i="1"/>
  <c r="J56" i="1"/>
  <c r="I56" i="1"/>
  <c r="H56" i="1"/>
  <c r="G56" i="1"/>
  <c r="N55" i="1"/>
  <c r="M55" i="1"/>
  <c r="L55" i="1"/>
  <c r="J55" i="1"/>
  <c r="I55" i="1"/>
  <c r="H55" i="1"/>
  <c r="G55" i="1"/>
  <c r="N54" i="1"/>
  <c r="M54" i="1"/>
  <c r="L54" i="1"/>
  <c r="J54" i="1"/>
  <c r="I54" i="1"/>
  <c r="H54" i="1"/>
  <c r="G54" i="1"/>
  <c r="N53" i="1"/>
  <c r="M53" i="1"/>
  <c r="L53" i="1"/>
  <c r="J53" i="1"/>
  <c r="I53" i="1"/>
  <c r="H53" i="1"/>
  <c r="G53" i="1"/>
  <c r="N52" i="1"/>
  <c r="M52" i="1"/>
  <c r="L52" i="1"/>
  <c r="J52" i="1"/>
  <c r="I52" i="1"/>
  <c r="H52" i="1"/>
  <c r="G52" i="1"/>
  <c r="N51" i="1"/>
  <c r="M51" i="1"/>
  <c r="L51" i="1"/>
  <c r="J51" i="1"/>
  <c r="I51" i="1"/>
  <c r="H51" i="1"/>
  <c r="G51" i="1"/>
  <c r="N50" i="1"/>
  <c r="M50" i="1"/>
  <c r="L50" i="1"/>
  <c r="J50" i="1"/>
  <c r="I50" i="1"/>
  <c r="H50" i="1"/>
  <c r="G50" i="1"/>
  <c r="N49" i="1"/>
  <c r="M49" i="1"/>
  <c r="L49" i="1"/>
  <c r="J49" i="1"/>
  <c r="I49" i="1"/>
  <c r="H49" i="1"/>
  <c r="G49" i="1"/>
  <c r="N48" i="1"/>
  <c r="M48" i="1"/>
  <c r="L48" i="1"/>
  <c r="J48" i="1"/>
  <c r="I48" i="1"/>
  <c r="H48" i="1"/>
  <c r="G48" i="1"/>
  <c r="N47" i="1"/>
  <c r="M47" i="1"/>
  <c r="L47" i="1"/>
  <c r="J47" i="1"/>
  <c r="I47" i="1"/>
  <c r="H47" i="1"/>
  <c r="G47" i="1"/>
  <c r="N46" i="1"/>
  <c r="M46" i="1"/>
  <c r="L46" i="1"/>
  <c r="J46" i="1"/>
  <c r="I46" i="1"/>
  <c r="H46" i="1"/>
  <c r="G46" i="1"/>
  <c r="N45" i="1"/>
  <c r="M45" i="1"/>
  <c r="L45" i="1"/>
  <c r="J45" i="1"/>
  <c r="I45" i="1"/>
  <c r="H45" i="1"/>
  <c r="G45" i="1"/>
  <c r="E84" i="1"/>
  <c r="D84" i="1"/>
  <c r="C84" i="1"/>
  <c r="B84" i="1"/>
  <c r="E83" i="1"/>
  <c r="D83" i="1"/>
  <c r="C83" i="1"/>
  <c r="B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3" i="1"/>
  <c r="D43" i="1"/>
  <c r="C43" i="1"/>
  <c r="B43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<sst xmlns="http://schemas.openxmlformats.org/spreadsheetml/2006/main" count="32" uniqueCount="11">
  <si>
    <t>T-Bond</t>
  </si>
  <si>
    <t>T-Bill</t>
  </si>
  <si>
    <t>Corp Bond</t>
  </si>
  <si>
    <t>Mortgage</t>
  </si>
  <si>
    <t>ln(CorpB/Tbond)</t>
  </si>
  <si>
    <t>ln(Mort/Tbond)</t>
  </si>
  <si>
    <t>Variance</t>
  </si>
  <si>
    <t>Mean</t>
  </si>
  <si>
    <t>Credit Card</t>
  </si>
  <si>
    <t>Com Loans</t>
  </si>
  <si>
    <t>All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</si>
</sst>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ln(CorpB/Tbond)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Sheet1!$G$2:$G$41</c:f>
              <c:numCache>
                <c:formatCode>m/d/yyyy</c:formatCode>
                <c:ptCount val="4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</c:numCache>
            </c:numRef>
          </c:xVal>
          <c:yVal>
            <c:numRef>
              <c:f>Sheet1!$H$2:$H$41</c:f>
              <c:numCache>
                <c:formatCode>General</c:formatCode>
                <c:ptCount val="40"/>
                <c:pt idx="0">
                  <c:v>0.39542394660867386</c:v>
                </c:pt>
                <c:pt idx="1">
                  <c:v>0.36693144410592149</c:v>
                </c:pt>
                <c:pt idx="2">
                  <c:v>0.37921688203322795</c:v>
                </c:pt>
                <c:pt idx="3">
                  <c:v>0.59395952400919982</c:v>
                </c:pt>
                <c:pt idx="4">
                  <c:v>0.64836357793297184</c:v>
                </c:pt>
                <c:pt idx="5">
                  <c:v>0.50841307736060681</c:v>
                </c:pt>
                <c:pt idx="6">
                  <c:v>0.40546510810816438</c:v>
                </c:pt>
                <c:pt idx="7">
                  <c:v>0.40353646720175873</c:v>
                </c:pt>
                <c:pt idx="8">
                  <c:v>0.35209457758515272</c:v>
                </c:pt>
                <c:pt idx="9">
                  <c:v>0.37343908138875598</c:v>
                </c:pt>
                <c:pt idx="10">
                  <c:v>0.50142909636990818</c:v>
                </c:pt>
                <c:pt idx="11">
                  <c:v>0.5191244265806858</c:v>
                </c:pt>
                <c:pt idx="12">
                  <c:v>0.39383707011304531</c:v>
                </c:pt>
                <c:pt idx="13">
                  <c:v>0.45425527227759638</c:v>
                </c:pt>
                <c:pt idx="14">
                  <c:v>0.62222595425159932</c:v>
                </c:pt>
                <c:pt idx="15">
                  <c:v>0.65079963273085317</c:v>
                </c:pt>
                <c:pt idx="16">
                  <c:v>0.64802674527947568</c:v>
                </c:pt>
                <c:pt idx="17">
                  <c:v>0.73068509987901031</c:v>
                </c:pt>
                <c:pt idx="18">
                  <c:v>0.74367798920716144</c:v>
                </c:pt>
                <c:pt idx="19">
                  <c:v>0.72480450043063693</c:v>
                </c:pt>
                <c:pt idx="20">
                  <c:v>0.68542513446603504</c:v>
                </c:pt>
                <c:pt idx="21">
                  <c:v>0.6881093865299881</c:v>
                </c:pt>
                <c:pt idx="22">
                  <c:v>0.50712876188466449</c:v>
                </c:pt>
                <c:pt idx="23">
                  <c:v>0.51592210367247482</c:v>
                </c:pt>
                <c:pt idx="24">
                  <c:v>0.47405677597890167</c:v>
                </c:pt>
                <c:pt idx="25">
                  <c:v>0.47666081027491491</c:v>
                </c:pt>
                <c:pt idx="26">
                  <c:v>0.49956243148728002</c:v>
                </c:pt>
                <c:pt idx="27">
                  <c:v>0.53165971066883277</c:v>
                </c:pt>
                <c:pt idx="28">
                  <c:v>0.59732925766271183</c:v>
                </c:pt>
                <c:pt idx="29">
                  <c:v>0.5857269319391083</c:v>
                </c:pt>
                <c:pt idx="30">
                  <c:v>0.61347977782607388</c:v>
                </c:pt>
                <c:pt idx="31">
                  <c:v>0.59988968707336277</c:v>
                </c:pt>
                <c:pt idx="32">
                  <c:v>0.72407748125130389</c:v>
                </c:pt>
                <c:pt idx="33">
                  <c:v>0.72409198440936684</c:v>
                </c:pt>
                <c:pt idx="34">
                  <c:v>0.7612849857271633</c:v>
                </c:pt>
                <c:pt idx="35">
                  <c:v>0.57944459358472367</c:v>
                </c:pt>
                <c:pt idx="36">
                  <c:v>0.48015600070975345</c:v>
                </c:pt>
                <c:pt idx="37">
                  <c:v>0.51963625344814568</c:v>
                </c:pt>
                <c:pt idx="38">
                  <c:v>0.48825130172745157</c:v>
                </c:pt>
                <c:pt idx="39">
                  <c:v>0.37548427589622857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85-4E8E-BE07-0F2B34C0D6D4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ln(Mort/Tbond)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Sheet1!$G$2:$G$41</c:f>
              <c:numCache>
                <c:formatCode>m/d/yyyy</c:formatCode>
                <c:ptCount val="4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</c:numCache>
            </c:numRef>
          </c:xVal>
          <c:yVal>
            <c:numRef>
              <c:f>Sheet1!$I$2:$I$41</c:f>
              <c:numCache>
                <c:formatCode>General</c:formatCode>
                <c:ptCount val="40"/>
                <c:pt idx="0">
                  <c:v>0.46966297177352617</c:v>
                </c:pt>
                <c:pt idx="1">
                  <c:v>0.45081292808662354</c:v>
                </c:pt>
                <c:pt idx="2">
                  <c:v>0.49305202468202658</c:v>
                </c:pt>
                <c:pt idx="3">
                  <c:v>0.59224865960557049</c:v>
                </c:pt>
                <c:pt idx="4">
                  <c:v>0.61340856289939516</c:v>
                </c:pt>
                <c:pt idx="5">
                  <c:v>0.41147113216837633</c:v>
                </c:pt>
                <c:pt idx="6">
                  <c:v>0.38247558988346575</c:v>
                </c:pt>
                <c:pt idx="7">
                  <c:v>0.35203994143458389</c:v>
                </c:pt>
                <c:pt idx="8">
                  <c:v>0.29571424414904512</c:v>
                </c:pt>
                <c:pt idx="9">
                  <c:v>0.34340679428988086</c:v>
                </c:pt>
                <c:pt idx="10">
                  <c:v>0.47045316847560331</c:v>
                </c:pt>
                <c:pt idx="11">
                  <c:v>0.43286408229627904</c:v>
                </c:pt>
                <c:pt idx="12">
                  <c:v>0.33771011587975891</c:v>
                </c:pt>
                <c:pt idx="13">
                  <c:v>0.37371640979358406</c:v>
                </c:pt>
                <c:pt idx="14">
                  <c:v>0.57665998543736197</c:v>
                </c:pt>
                <c:pt idx="15">
                  <c:v>0.66845456796957392</c:v>
                </c:pt>
                <c:pt idx="16">
                  <c:v>0.65314184594624602</c:v>
                </c:pt>
                <c:pt idx="17">
                  <c:v>0.72805005224100539</c:v>
                </c:pt>
                <c:pt idx="18">
                  <c:v>0.77225136165121733</c:v>
                </c:pt>
                <c:pt idx="19">
                  <c:v>0.67544760346054433</c:v>
                </c:pt>
                <c:pt idx="20">
                  <c:v>0.58493359591971261</c:v>
                </c:pt>
                <c:pt idx="21">
                  <c:v>0.61205702333007783</c:v>
                </c:pt>
                <c:pt idx="22">
                  <c:v>0.493705741552524</c:v>
                </c:pt>
                <c:pt idx="23">
                  <c:v>0.44832881253994661</c:v>
                </c:pt>
                <c:pt idx="24">
                  <c:v>0.45362473716169593</c:v>
                </c:pt>
                <c:pt idx="25">
                  <c:v>0.47902767528518114</c:v>
                </c:pt>
                <c:pt idx="26">
                  <c:v>0.50440505596306795</c:v>
                </c:pt>
                <c:pt idx="27">
                  <c:v>0.55206858230003986</c:v>
                </c:pt>
                <c:pt idx="28">
                  <c:v>0.63569012553515813</c:v>
                </c:pt>
                <c:pt idx="29">
                  <c:v>0.57014220092241008</c:v>
                </c:pt>
                <c:pt idx="30">
                  <c:v>0.57620838302884247</c:v>
                </c:pt>
                <c:pt idx="31">
                  <c:v>0.57707500930719124</c:v>
                </c:pt>
                <c:pt idx="32">
                  <c:v>0.67198236936790212</c:v>
                </c:pt>
                <c:pt idx="33">
                  <c:v>0.71853641456476469</c:v>
                </c:pt>
                <c:pt idx="34">
                  <c:v>0.79368840978182276</c:v>
                </c:pt>
                <c:pt idx="35">
                  <c:v>0.58466653756587528</c:v>
                </c:pt>
                <c:pt idx="36">
                  <c:v>0.53182801125407431</c:v>
                </c:pt>
                <c:pt idx="37">
                  <c:v>0.56591700601215189</c:v>
                </c:pt>
                <c:pt idx="38">
                  <c:v>0.54935928776823351</c:v>
                </c:pt>
                <c:pt idx="39">
                  <c:v>0.50320169865533138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85-4E8E-BE07-0F2B34C0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82184"/>
        <c:axId val="431584152"/>
      </c:scatterChart>
      <c:valAx>
        <c:axId val="43158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84152"/>
        <c:crosses val="autoZero"/>
        <c:crossBetween val="midCat"/>
      </c:valAx>
      <c:valAx>
        <c:axId val="43158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82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T-Bond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Sheet1!$A$2:$A$41</c:f>
              <c:numCache>
                <c:formatCode>m/d/yyyy</c:formatCode>
                <c:ptCount val="4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</c:numCache>
            </c:numRef>
          </c:xVal>
          <c:yVal>
            <c:numRef>
              <c:f>Sheet1!$B$2:$B$41</c:f>
              <c:numCache>
                <c:formatCode>General</c:formatCode>
                <c:ptCount val="40"/>
                <c:pt idx="0">
                  <c:v>3.67</c:v>
                </c:pt>
                <c:pt idx="1">
                  <c:v>3.88</c:v>
                </c:pt>
                <c:pt idx="2">
                  <c:v>3.86</c:v>
                </c:pt>
                <c:pt idx="3">
                  <c:v>3.23</c:v>
                </c:pt>
                <c:pt idx="4">
                  <c:v>2.74</c:v>
                </c:pt>
                <c:pt idx="5">
                  <c:v>3.32</c:v>
                </c:pt>
                <c:pt idx="6">
                  <c:v>3.52</c:v>
                </c:pt>
                <c:pt idx="7">
                  <c:v>3.46</c:v>
                </c:pt>
                <c:pt idx="8">
                  <c:v>3.72</c:v>
                </c:pt>
                <c:pt idx="9">
                  <c:v>3.49</c:v>
                </c:pt>
                <c:pt idx="10">
                  <c:v>2.78</c:v>
                </c:pt>
                <c:pt idx="11">
                  <c:v>2.88</c:v>
                </c:pt>
                <c:pt idx="12">
                  <c:v>3.46</c:v>
                </c:pt>
                <c:pt idx="13">
                  <c:v>3.2</c:v>
                </c:pt>
                <c:pt idx="14">
                  <c:v>2.41</c:v>
                </c:pt>
                <c:pt idx="15">
                  <c:v>2.0499999999999998</c:v>
                </c:pt>
                <c:pt idx="16">
                  <c:v>2.04</c:v>
                </c:pt>
                <c:pt idx="17">
                  <c:v>1.83</c:v>
                </c:pt>
                <c:pt idx="18">
                  <c:v>1.64</c:v>
                </c:pt>
                <c:pt idx="19">
                  <c:v>1.71</c:v>
                </c:pt>
                <c:pt idx="20">
                  <c:v>1.95</c:v>
                </c:pt>
                <c:pt idx="21">
                  <c:v>1.99</c:v>
                </c:pt>
                <c:pt idx="22">
                  <c:v>2.71</c:v>
                </c:pt>
                <c:pt idx="23">
                  <c:v>2.74</c:v>
                </c:pt>
                <c:pt idx="24">
                  <c:v>2.77</c:v>
                </c:pt>
                <c:pt idx="25">
                  <c:v>2.62</c:v>
                </c:pt>
                <c:pt idx="26">
                  <c:v>2.5</c:v>
                </c:pt>
                <c:pt idx="27">
                  <c:v>2.2799999999999998</c:v>
                </c:pt>
                <c:pt idx="28">
                  <c:v>1.97</c:v>
                </c:pt>
                <c:pt idx="29">
                  <c:v>2.16</c:v>
                </c:pt>
                <c:pt idx="30">
                  <c:v>2.2200000000000002</c:v>
                </c:pt>
                <c:pt idx="31">
                  <c:v>2.19</c:v>
                </c:pt>
                <c:pt idx="32">
                  <c:v>1.91</c:v>
                </c:pt>
                <c:pt idx="33">
                  <c:v>1.75</c:v>
                </c:pt>
                <c:pt idx="34">
                  <c:v>1.56</c:v>
                </c:pt>
                <c:pt idx="35">
                  <c:v>2.14</c:v>
                </c:pt>
                <c:pt idx="36">
                  <c:v>2.4500000000000002</c:v>
                </c:pt>
                <c:pt idx="37">
                  <c:v>2.2599999999999998</c:v>
                </c:pt>
                <c:pt idx="38">
                  <c:v>2.2400000000000002</c:v>
                </c:pt>
                <c:pt idx="39">
                  <c:v>2.37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11-46B0-9BE1-C86C508EADA9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Corp Bond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Sheet1!$A$2:$A$41</c:f>
              <c:numCache>
                <c:formatCode>m/d/yyyy</c:formatCode>
                <c:ptCount val="4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</c:numCache>
            </c:numRef>
          </c:xVal>
          <c:yVal>
            <c:numRef>
              <c:f>Sheet1!$D$2:$D$41</c:f>
              <c:numCache>
                <c:formatCode>0.00</c:formatCode>
                <c:ptCount val="40"/>
                <c:pt idx="0">
                  <c:v>5.45</c:v>
                </c:pt>
                <c:pt idx="1">
                  <c:v>5.6</c:v>
                </c:pt>
                <c:pt idx="2">
                  <c:v>5.64</c:v>
                </c:pt>
                <c:pt idx="3">
                  <c:v>5.85</c:v>
                </c:pt>
                <c:pt idx="4">
                  <c:v>5.24</c:v>
                </c:pt>
                <c:pt idx="5">
                  <c:v>5.52</c:v>
                </c:pt>
                <c:pt idx="6">
                  <c:v>5.28</c:v>
                </c:pt>
                <c:pt idx="7">
                  <c:v>5.18</c:v>
                </c:pt>
                <c:pt idx="8">
                  <c:v>5.29</c:v>
                </c:pt>
                <c:pt idx="9">
                  <c:v>5.07</c:v>
                </c:pt>
                <c:pt idx="10">
                  <c:v>4.59</c:v>
                </c:pt>
                <c:pt idx="11">
                  <c:v>4.84</c:v>
                </c:pt>
                <c:pt idx="12">
                  <c:v>5.13</c:v>
                </c:pt>
                <c:pt idx="13">
                  <c:v>5.04</c:v>
                </c:pt>
                <c:pt idx="14">
                  <c:v>4.49</c:v>
                </c:pt>
                <c:pt idx="15">
                  <c:v>3.93</c:v>
                </c:pt>
                <c:pt idx="16">
                  <c:v>3.9</c:v>
                </c:pt>
                <c:pt idx="17">
                  <c:v>3.8</c:v>
                </c:pt>
                <c:pt idx="18">
                  <c:v>3.45</c:v>
                </c:pt>
                <c:pt idx="19">
                  <c:v>3.53</c:v>
                </c:pt>
                <c:pt idx="20">
                  <c:v>3.87</c:v>
                </c:pt>
                <c:pt idx="21">
                  <c:v>3.96</c:v>
                </c:pt>
                <c:pt idx="22">
                  <c:v>4.5</c:v>
                </c:pt>
                <c:pt idx="23">
                  <c:v>4.59</c:v>
                </c:pt>
                <c:pt idx="24">
                  <c:v>4.45</c:v>
                </c:pt>
                <c:pt idx="25">
                  <c:v>4.22</c:v>
                </c:pt>
                <c:pt idx="26">
                  <c:v>4.12</c:v>
                </c:pt>
                <c:pt idx="27">
                  <c:v>3.88</c:v>
                </c:pt>
                <c:pt idx="28">
                  <c:v>3.58</c:v>
                </c:pt>
                <c:pt idx="29">
                  <c:v>3.88</c:v>
                </c:pt>
                <c:pt idx="30">
                  <c:v>4.0999999999999996</c:v>
                </c:pt>
                <c:pt idx="31">
                  <c:v>3.99</c:v>
                </c:pt>
                <c:pt idx="32">
                  <c:v>3.94</c:v>
                </c:pt>
                <c:pt idx="33">
                  <c:v>3.61</c:v>
                </c:pt>
                <c:pt idx="34">
                  <c:v>3.34</c:v>
                </c:pt>
                <c:pt idx="35">
                  <c:v>3.82</c:v>
                </c:pt>
                <c:pt idx="36">
                  <c:v>3.96</c:v>
                </c:pt>
                <c:pt idx="37">
                  <c:v>3.8</c:v>
                </c:pt>
                <c:pt idx="38">
                  <c:v>3.65</c:v>
                </c:pt>
                <c:pt idx="39">
                  <c:v>3.45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11-46B0-9BE1-C86C508EADA9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Mortgage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Sheet1!$A$2:$A$41</c:f>
              <c:numCache>
                <c:formatCode>m/d/yyyy</c:formatCode>
                <c:ptCount val="4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</c:numCache>
            </c:numRef>
          </c:xVal>
          <c:yVal>
            <c:numRef>
              <c:f>Sheet1!$E$2:$E$41</c:f>
              <c:numCache>
                <c:formatCode>0.00</c:formatCode>
                <c:ptCount val="40"/>
                <c:pt idx="0">
                  <c:v>5.87</c:v>
                </c:pt>
                <c:pt idx="1">
                  <c:v>6.09</c:v>
                </c:pt>
                <c:pt idx="2">
                  <c:v>6.32</c:v>
                </c:pt>
                <c:pt idx="3">
                  <c:v>5.84</c:v>
                </c:pt>
                <c:pt idx="4">
                  <c:v>5.0599999999999996</c:v>
                </c:pt>
                <c:pt idx="5">
                  <c:v>5.01</c:v>
                </c:pt>
                <c:pt idx="6">
                  <c:v>5.16</c:v>
                </c:pt>
                <c:pt idx="7">
                  <c:v>4.92</c:v>
                </c:pt>
                <c:pt idx="8">
                  <c:v>5</c:v>
                </c:pt>
                <c:pt idx="9">
                  <c:v>4.92</c:v>
                </c:pt>
                <c:pt idx="10">
                  <c:v>4.45</c:v>
                </c:pt>
                <c:pt idx="11">
                  <c:v>4.4400000000000004</c:v>
                </c:pt>
                <c:pt idx="12">
                  <c:v>4.8499999999999996</c:v>
                </c:pt>
                <c:pt idx="13">
                  <c:v>4.6500000000000004</c:v>
                </c:pt>
                <c:pt idx="14">
                  <c:v>4.29</c:v>
                </c:pt>
                <c:pt idx="15">
                  <c:v>4</c:v>
                </c:pt>
                <c:pt idx="16">
                  <c:v>3.92</c:v>
                </c:pt>
                <c:pt idx="17">
                  <c:v>3.79</c:v>
                </c:pt>
                <c:pt idx="18">
                  <c:v>3.55</c:v>
                </c:pt>
                <c:pt idx="19">
                  <c:v>3.36</c:v>
                </c:pt>
                <c:pt idx="20">
                  <c:v>3.5</c:v>
                </c:pt>
                <c:pt idx="21">
                  <c:v>3.67</c:v>
                </c:pt>
                <c:pt idx="22">
                  <c:v>4.4400000000000004</c:v>
                </c:pt>
                <c:pt idx="23">
                  <c:v>4.29</c:v>
                </c:pt>
                <c:pt idx="24">
                  <c:v>4.3600000000000003</c:v>
                </c:pt>
                <c:pt idx="25">
                  <c:v>4.2300000000000004</c:v>
                </c:pt>
                <c:pt idx="26">
                  <c:v>4.1399999999999997</c:v>
                </c:pt>
                <c:pt idx="27">
                  <c:v>3.96</c:v>
                </c:pt>
                <c:pt idx="28">
                  <c:v>3.72</c:v>
                </c:pt>
                <c:pt idx="29">
                  <c:v>3.82</c:v>
                </c:pt>
                <c:pt idx="30">
                  <c:v>3.95</c:v>
                </c:pt>
                <c:pt idx="31">
                  <c:v>3.9</c:v>
                </c:pt>
                <c:pt idx="32">
                  <c:v>3.74</c:v>
                </c:pt>
                <c:pt idx="33">
                  <c:v>3.59</c:v>
                </c:pt>
                <c:pt idx="34">
                  <c:v>3.45</c:v>
                </c:pt>
                <c:pt idx="35">
                  <c:v>3.84</c:v>
                </c:pt>
                <c:pt idx="36">
                  <c:v>4.17</c:v>
                </c:pt>
                <c:pt idx="37">
                  <c:v>3.98</c:v>
                </c:pt>
                <c:pt idx="38">
                  <c:v>3.88</c:v>
                </c:pt>
                <c:pt idx="39">
                  <c:v>3.92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11-46B0-9BE1-C86C508EA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310072"/>
        <c:axId val="437311384"/>
      </c:scatterChart>
      <c:scatterChart>
        <c:scatterStyle val="lineMarker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T-Bill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Sheet1!$A$2:$A$41</c:f>
              <c:numCache>
                <c:formatCode>m/d/yyyy</c:formatCode>
                <c:ptCount val="4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</c:numCache>
            </c:numRef>
          </c:xVal>
          <c:yVal>
            <c:numRef>
              <c:f>Sheet1!$C$2:$C$41</c:f>
              <c:numCache>
                <c:formatCode>0.00</c:formatCode>
                <c:ptCount val="40"/>
                <c:pt idx="0">
                  <c:v>2.1</c:v>
                </c:pt>
                <c:pt idx="1">
                  <c:v>1.65</c:v>
                </c:pt>
                <c:pt idx="2">
                  <c:v>1.52</c:v>
                </c:pt>
                <c:pt idx="3">
                  <c:v>0.31</c:v>
                </c:pt>
                <c:pt idx="4">
                  <c:v>0.21</c:v>
                </c:pt>
                <c:pt idx="5">
                  <c:v>0.17</c:v>
                </c:pt>
                <c:pt idx="6">
                  <c:v>0.16</c:v>
                </c:pt>
                <c:pt idx="7">
                  <c:v>0.06</c:v>
                </c:pt>
                <c:pt idx="8">
                  <c:v>0.11</c:v>
                </c:pt>
                <c:pt idx="9">
                  <c:v>0.15</c:v>
                </c:pt>
                <c:pt idx="10">
                  <c:v>0.15</c:v>
                </c:pt>
                <c:pt idx="11">
                  <c:v>0.14000000000000001</c:v>
                </c:pt>
                <c:pt idx="12">
                  <c:v>0.13</c:v>
                </c:pt>
                <c:pt idx="13">
                  <c:v>0.05</c:v>
                </c:pt>
                <c:pt idx="14">
                  <c:v>0.03</c:v>
                </c:pt>
                <c:pt idx="15">
                  <c:v>0.01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0.09</c:v>
                </c:pt>
                <c:pt idx="20">
                  <c:v>0.09</c:v>
                </c:pt>
                <c:pt idx="21">
                  <c:v>0.05</c:v>
                </c:pt>
                <c:pt idx="22">
                  <c:v>0.03</c:v>
                </c:pt>
                <c:pt idx="23">
                  <c:v>0.06</c:v>
                </c:pt>
                <c:pt idx="24">
                  <c:v>0.05</c:v>
                </c:pt>
                <c:pt idx="25">
                  <c:v>0.03</c:v>
                </c:pt>
                <c:pt idx="26">
                  <c:v>0.03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0.04</c:v>
                </c:pt>
                <c:pt idx="31">
                  <c:v>0.13</c:v>
                </c:pt>
                <c:pt idx="32">
                  <c:v>0.28999999999999998</c:v>
                </c:pt>
                <c:pt idx="33">
                  <c:v>0.26</c:v>
                </c:pt>
                <c:pt idx="34">
                  <c:v>0.3</c:v>
                </c:pt>
                <c:pt idx="35">
                  <c:v>0.43</c:v>
                </c:pt>
                <c:pt idx="36">
                  <c:v>0.61</c:v>
                </c:pt>
                <c:pt idx="37">
                  <c:v>0.91</c:v>
                </c:pt>
                <c:pt idx="38">
                  <c:v>1.05</c:v>
                </c:pt>
                <c:pt idx="39">
                  <c:v>1.23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11-46B0-9BE1-C86C508EA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799736"/>
        <c:axId val="324800392"/>
      </c:scatterChart>
      <c:valAx>
        <c:axId val="437310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311384"/>
        <c:crosses val="autoZero"/>
        <c:crossBetween val="midCat"/>
      </c:valAx>
      <c:valAx>
        <c:axId val="43731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310072"/>
        <c:crosses val="autoZero"/>
        <c:crossBetween val="midCat"/>
      </c:valAx>
      <c:valAx>
        <c:axId val="32480039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799736"/>
        <c:crosses val="max"/>
        <c:crossBetween val="midCat"/>
      </c:valAx>
      <c:valAx>
        <c:axId val="324799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4800392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</xdr:colOff>
      <xdr:row>17</xdr:row>
      <xdr:rowOff>190499</xdr:rowOff>
    </xdr:from>
    <xdr:to>
      <xdr:col>18</xdr:col>
      <xdr:colOff>295275</xdr:colOff>
      <xdr:row>33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33337</xdr:colOff>
      <xdr:row>1</xdr:row>
      <xdr:rowOff>28575</xdr:rowOff>
    </xdr:from>
    <xdr:to>
      <xdr:col>18</xdr:col>
      <xdr:colOff>276225</xdr:colOff>
      <xdr:row>17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topLeftCell="A12" workbookViewId="0">
      <selection activeCell="A38" sqref="A38"/>
    </sheetView>
  </sheetViews>
  <sheetFormatPr defaultRowHeight="15" x14ac:dyDescent="0.25"/>
  <cols>
    <col min="1" max="1" width="9.7109375" bestFit="1" customWidth="1"/>
    <col min="7" max="7" width="9.7109375" bestFit="1" customWidth="1"/>
    <col min="10" max="10" width="9.140625" customWidth="1"/>
  </cols>
  <sheetData>
    <row r="1" spans="1:9" x14ac:dyDescent="0.25">
      <c r="B1" t="s">
        <v>0</v>
      </c>
      <c r="C1" t="s">
        <v>1</v>
      </c>
      <c r="D1" t="s">
        <v>2</v>
      </c>
      <c r="E1" t="s">
        <v>3</v>
      </c>
      <c r="H1" t="s">
        <v>4</v>
      </c>
      <c r="I1" t="s">
        <v>5</v>
      </c>
    </row>
    <row r="2" spans="1:9" x14ac:dyDescent="0.25">
      <c r="A2" s="1">
        <v>39448</v>
      </c>
      <c r="B2">
        <v>3.67</v>
      </c>
      <c r="C2" s="2">
        <v>2.1</v>
      </c>
      <c r="D2" s="2">
        <v>5.45</v>
      </c>
      <c r="E2" s="2">
        <v>5.87</v>
      </c>
      <c r="G2" s="1">
        <f>A2</f>
        <v>39448</v>
      </c>
      <c r="H2">
        <f>LN(D2/B2)</f>
        <v>0.39542394660867386</v>
      </c>
      <c r="I2">
        <f>LN(E2/B2)</f>
        <v>0.46966297177352617</v>
      </c>
    </row>
    <row r="3" spans="1:9" x14ac:dyDescent="0.25">
      <c r="A3" s="1">
        <v>39539</v>
      </c>
      <c r="B3">
        <v>3.88</v>
      </c>
      <c r="C3" s="2">
        <v>1.65</v>
      </c>
      <c r="D3" s="2">
        <v>5.6</v>
      </c>
      <c r="E3" s="2">
        <v>6.09</v>
      </c>
      <c r="G3" s="1">
        <f t="shared" ref="G3:G41" si="0">A3</f>
        <v>39539</v>
      </c>
      <c r="H3">
        <f t="shared" ref="H3:H42" si="1">LN(D3/B3)</f>
        <v>0.36693144410592149</v>
      </c>
      <c r="I3">
        <f t="shared" ref="I3:I41" si="2">LN(E3/B3)</f>
        <v>0.45081292808662354</v>
      </c>
    </row>
    <row r="4" spans="1:9" x14ac:dyDescent="0.25">
      <c r="A4" s="1">
        <v>39630</v>
      </c>
      <c r="B4">
        <v>3.86</v>
      </c>
      <c r="C4" s="2">
        <v>1.52</v>
      </c>
      <c r="D4" s="2">
        <v>5.64</v>
      </c>
      <c r="E4" s="2">
        <v>6.32</v>
      </c>
      <c r="G4" s="1">
        <f t="shared" si="0"/>
        <v>39630</v>
      </c>
      <c r="H4">
        <f t="shared" si="1"/>
        <v>0.37921688203322795</v>
      </c>
      <c r="I4">
        <f t="shared" si="2"/>
        <v>0.49305202468202658</v>
      </c>
    </row>
    <row r="5" spans="1:9" x14ac:dyDescent="0.25">
      <c r="A5" s="1">
        <v>39722</v>
      </c>
      <c r="B5">
        <v>3.23</v>
      </c>
      <c r="C5" s="2">
        <v>0.31</v>
      </c>
      <c r="D5" s="2">
        <v>5.85</v>
      </c>
      <c r="E5" s="2">
        <v>5.84</v>
      </c>
      <c r="G5" s="1">
        <f t="shared" si="0"/>
        <v>39722</v>
      </c>
      <c r="H5">
        <f t="shared" si="1"/>
        <v>0.59395952400919982</v>
      </c>
      <c r="I5">
        <f t="shared" si="2"/>
        <v>0.59224865960557049</v>
      </c>
    </row>
    <row r="6" spans="1:9" x14ac:dyDescent="0.25">
      <c r="A6" s="1">
        <v>39814</v>
      </c>
      <c r="B6">
        <v>2.74</v>
      </c>
      <c r="C6" s="2">
        <v>0.21</v>
      </c>
      <c r="D6" s="2">
        <v>5.24</v>
      </c>
      <c r="E6" s="2">
        <v>5.0599999999999996</v>
      </c>
      <c r="G6" s="1">
        <f t="shared" si="0"/>
        <v>39814</v>
      </c>
      <c r="H6">
        <f t="shared" si="1"/>
        <v>0.64836357793297184</v>
      </c>
      <c r="I6">
        <f t="shared" si="2"/>
        <v>0.61340856289939516</v>
      </c>
    </row>
    <row r="7" spans="1:9" x14ac:dyDescent="0.25">
      <c r="A7" s="1">
        <v>39904</v>
      </c>
      <c r="B7">
        <v>3.32</v>
      </c>
      <c r="C7" s="2">
        <v>0.17</v>
      </c>
      <c r="D7" s="2">
        <v>5.52</v>
      </c>
      <c r="E7" s="2">
        <v>5.01</v>
      </c>
      <c r="G7" s="1">
        <f t="shared" si="0"/>
        <v>39904</v>
      </c>
      <c r="H7">
        <f t="shared" si="1"/>
        <v>0.50841307736060681</v>
      </c>
      <c r="I7">
        <f t="shared" si="2"/>
        <v>0.41147113216837633</v>
      </c>
    </row>
    <row r="8" spans="1:9" x14ac:dyDescent="0.25">
      <c r="A8" s="1">
        <v>39995</v>
      </c>
      <c r="B8">
        <v>3.52</v>
      </c>
      <c r="C8" s="2">
        <v>0.16</v>
      </c>
      <c r="D8" s="2">
        <v>5.28</v>
      </c>
      <c r="E8" s="2">
        <v>5.16</v>
      </c>
      <c r="G8" s="1">
        <f t="shared" si="0"/>
        <v>39995</v>
      </c>
      <c r="H8">
        <f t="shared" si="1"/>
        <v>0.40546510810816438</v>
      </c>
      <c r="I8">
        <f t="shared" si="2"/>
        <v>0.38247558988346575</v>
      </c>
    </row>
    <row r="9" spans="1:9" x14ac:dyDescent="0.25">
      <c r="A9" s="1">
        <v>40087</v>
      </c>
      <c r="B9">
        <v>3.46</v>
      </c>
      <c r="C9" s="2">
        <v>0.06</v>
      </c>
      <c r="D9" s="2">
        <v>5.18</v>
      </c>
      <c r="E9" s="2">
        <v>4.92</v>
      </c>
      <c r="G9" s="1">
        <f t="shared" si="0"/>
        <v>40087</v>
      </c>
      <c r="H9">
        <f t="shared" si="1"/>
        <v>0.40353646720175873</v>
      </c>
      <c r="I9">
        <f t="shared" si="2"/>
        <v>0.35203994143458389</v>
      </c>
    </row>
    <row r="10" spans="1:9" x14ac:dyDescent="0.25">
      <c r="A10" s="1">
        <v>40179</v>
      </c>
      <c r="B10">
        <v>3.72</v>
      </c>
      <c r="C10" s="2">
        <v>0.11</v>
      </c>
      <c r="D10" s="2">
        <v>5.29</v>
      </c>
      <c r="E10" s="2">
        <v>5</v>
      </c>
      <c r="G10" s="1">
        <f t="shared" si="0"/>
        <v>40179</v>
      </c>
      <c r="H10">
        <f t="shared" si="1"/>
        <v>0.35209457758515272</v>
      </c>
      <c r="I10">
        <f t="shared" si="2"/>
        <v>0.29571424414904512</v>
      </c>
    </row>
    <row r="11" spans="1:9" x14ac:dyDescent="0.25">
      <c r="A11" s="1">
        <v>40269</v>
      </c>
      <c r="B11">
        <v>3.49</v>
      </c>
      <c r="C11" s="2">
        <v>0.15</v>
      </c>
      <c r="D11" s="2">
        <v>5.07</v>
      </c>
      <c r="E11" s="2">
        <v>4.92</v>
      </c>
      <c r="G11" s="1">
        <f t="shared" si="0"/>
        <v>40269</v>
      </c>
      <c r="H11">
        <f t="shared" si="1"/>
        <v>0.37343908138875598</v>
      </c>
      <c r="I11">
        <f t="shared" si="2"/>
        <v>0.34340679428988086</v>
      </c>
    </row>
    <row r="12" spans="1:9" x14ac:dyDescent="0.25">
      <c r="A12" s="1">
        <v>40360</v>
      </c>
      <c r="B12">
        <v>2.78</v>
      </c>
      <c r="C12" s="2">
        <v>0.15</v>
      </c>
      <c r="D12" s="2">
        <v>4.59</v>
      </c>
      <c r="E12" s="2">
        <v>4.45</v>
      </c>
      <c r="G12" s="1">
        <f t="shared" si="0"/>
        <v>40360</v>
      </c>
      <c r="H12">
        <f t="shared" si="1"/>
        <v>0.50142909636990818</v>
      </c>
      <c r="I12">
        <f t="shared" si="2"/>
        <v>0.47045316847560331</v>
      </c>
    </row>
    <row r="13" spans="1:9" x14ac:dyDescent="0.25">
      <c r="A13" s="1">
        <v>40452</v>
      </c>
      <c r="B13">
        <v>2.88</v>
      </c>
      <c r="C13" s="2">
        <v>0.14000000000000001</v>
      </c>
      <c r="D13" s="2">
        <v>4.84</v>
      </c>
      <c r="E13" s="2">
        <v>4.4400000000000004</v>
      </c>
      <c r="G13" s="1">
        <f t="shared" si="0"/>
        <v>40452</v>
      </c>
      <c r="H13">
        <f t="shared" si="1"/>
        <v>0.5191244265806858</v>
      </c>
      <c r="I13">
        <f t="shared" si="2"/>
        <v>0.43286408229627904</v>
      </c>
    </row>
    <row r="14" spans="1:9" x14ac:dyDescent="0.25">
      <c r="A14" s="1">
        <v>40544</v>
      </c>
      <c r="B14">
        <v>3.46</v>
      </c>
      <c r="C14" s="2">
        <v>0.13</v>
      </c>
      <c r="D14" s="2">
        <v>5.13</v>
      </c>
      <c r="E14" s="2">
        <v>4.8499999999999996</v>
      </c>
      <c r="G14" s="1">
        <f t="shared" si="0"/>
        <v>40544</v>
      </c>
      <c r="H14">
        <f t="shared" si="1"/>
        <v>0.39383707011304531</v>
      </c>
      <c r="I14">
        <f t="shared" si="2"/>
        <v>0.33771011587975891</v>
      </c>
    </row>
    <row r="15" spans="1:9" x14ac:dyDescent="0.25">
      <c r="A15" s="1">
        <v>40634</v>
      </c>
      <c r="B15">
        <v>3.2</v>
      </c>
      <c r="C15" s="2">
        <v>0.05</v>
      </c>
      <c r="D15" s="2">
        <v>5.04</v>
      </c>
      <c r="E15" s="2">
        <v>4.6500000000000004</v>
      </c>
      <c r="G15" s="1">
        <f t="shared" si="0"/>
        <v>40634</v>
      </c>
      <c r="H15">
        <f t="shared" si="1"/>
        <v>0.45425527227759638</v>
      </c>
      <c r="I15">
        <f t="shared" si="2"/>
        <v>0.37371640979358406</v>
      </c>
    </row>
    <row r="16" spans="1:9" x14ac:dyDescent="0.25">
      <c r="A16" s="1">
        <v>40725</v>
      </c>
      <c r="B16">
        <v>2.41</v>
      </c>
      <c r="C16" s="2">
        <v>0.03</v>
      </c>
      <c r="D16" s="2">
        <v>4.49</v>
      </c>
      <c r="E16" s="2">
        <v>4.29</v>
      </c>
      <c r="G16" s="1">
        <f t="shared" si="0"/>
        <v>40725</v>
      </c>
      <c r="H16">
        <f t="shared" si="1"/>
        <v>0.62222595425159932</v>
      </c>
      <c r="I16">
        <f t="shared" si="2"/>
        <v>0.57665998543736197</v>
      </c>
    </row>
    <row r="17" spans="1:9" x14ac:dyDescent="0.25">
      <c r="A17" s="1">
        <v>40817</v>
      </c>
      <c r="B17">
        <v>2.0499999999999998</v>
      </c>
      <c r="C17" s="2">
        <v>0.01</v>
      </c>
      <c r="D17" s="2">
        <v>3.93</v>
      </c>
      <c r="E17" s="2">
        <v>4</v>
      </c>
      <c r="G17" s="1">
        <f t="shared" si="0"/>
        <v>40817</v>
      </c>
      <c r="H17">
        <f t="shared" si="1"/>
        <v>0.65079963273085317</v>
      </c>
      <c r="I17">
        <f t="shared" si="2"/>
        <v>0.66845456796957392</v>
      </c>
    </row>
    <row r="18" spans="1:9" x14ac:dyDescent="0.25">
      <c r="A18" s="1">
        <v>40909</v>
      </c>
      <c r="B18">
        <v>2.04</v>
      </c>
      <c r="C18" s="2">
        <v>7.0000000000000007E-2</v>
      </c>
      <c r="D18" s="2">
        <v>3.9</v>
      </c>
      <c r="E18" s="2">
        <v>3.92</v>
      </c>
      <c r="G18" s="1">
        <f t="shared" si="0"/>
        <v>40909</v>
      </c>
      <c r="H18">
        <f t="shared" si="1"/>
        <v>0.64802674527947568</v>
      </c>
      <c r="I18">
        <f t="shared" si="2"/>
        <v>0.65314184594624602</v>
      </c>
    </row>
    <row r="19" spans="1:9" x14ac:dyDescent="0.25">
      <c r="A19" s="1">
        <v>41000</v>
      </c>
      <c r="B19">
        <v>1.83</v>
      </c>
      <c r="C19" s="2">
        <v>0.09</v>
      </c>
      <c r="D19" s="2">
        <v>3.8</v>
      </c>
      <c r="E19" s="2">
        <v>3.79</v>
      </c>
      <c r="G19" s="1">
        <f t="shared" si="0"/>
        <v>41000</v>
      </c>
      <c r="H19">
        <f t="shared" si="1"/>
        <v>0.73068509987901031</v>
      </c>
      <c r="I19">
        <f t="shared" si="2"/>
        <v>0.72805005224100539</v>
      </c>
    </row>
    <row r="20" spans="1:9" x14ac:dyDescent="0.25">
      <c r="A20" s="1">
        <v>41091</v>
      </c>
      <c r="B20">
        <v>1.64</v>
      </c>
      <c r="C20" s="2">
        <v>0.1</v>
      </c>
      <c r="D20" s="2">
        <v>3.45</v>
      </c>
      <c r="E20" s="2">
        <v>3.55</v>
      </c>
      <c r="G20" s="1">
        <f t="shared" si="0"/>
        <v>41091</v>
      </c>
      <c r="H20">
        <f t="shared" si="1"/>
        <v>0.74367798920716144</v>
      </c>
      <c r="I20">
        <f t="shared" si="2"/>
        <v>0.77225136165121733</v>
      </c>
    </row>
    <row r="21" spans="1:9" x14ac:dyDescent="0.25">
      <c r="A21" s="1">
        <v>41183</v>
      </c>
      <c r="B21">
        <v>1.71</v>
      </c>
      <c r="C21" s="2">
        <v>0.09</v>
      </c>
      <c r="D21" s="2">
        <v>3.53</v>
      </c>
      <c r="E21" s="2">
        <v>3.36</v>
      </c>
      <c r="G21" s="1">
        <f t="shared" si="0"/>
        <v>41183</v>
      </c>
      <c r="H21">
        <f t="shared" si="1"/>
        <v>0.72480450043063693</v>
      </c>
      <c r="I21">
        <f t="shared" si="2"/>
        <v>0.67544760346054433</v>
      </c>
    </row>
    <row r="22" spans="1:9" x14ac:dyDescent="0.25">
      <c r="A22" s="1">
        <v>41275</v>
      </c>
      <c r="B22">
        <v>1.95</v>
      </c>
      <c r="C22" s="2">
        <v>0.09</v>
      </c>
      <c r="D22" s="2">
        <v>3.87</v>
      </c>
      <c r="E22" s="2">
        <v>3.5</v>
      </c>
      <c r="G22" s="1">
        <f t="shared" si="0"/>
        <v>41275</v>
      </c>
      <c r="H22">
        <f t="shared" si="1"/>
        <v>0.68542513446603504</v>
      </c>
      <c r="I22">
        <f t="shared" si="2"/>
        <v>0.58493359591971261</v>
      </c>
    </row>
    <row r="23" spans="1:9" x14ac:dyDescent="0.25">
      <c r="A23" s="1">
        <v>41365</v>
      </c>
      <c r="B23">
        <v>1.99</v>
      </c>
      <c r="C23" s="2">
        <v>0.05</v>
      </c>
      <c r="D23" s="2">
        <v>3.96</v>
      </c>
      <c r="E23" s="2">
        <v>3.67</v>
      </c>
      <c r="G23" s="1">
        <f t="shared" si="0"/>
        <v>41365</v>
      </c>
      <c r="H23">
        <f t="shared" si="1"/>
        <v>0.6881093865299881</v>
      </c>
      <c r="I23">
        <f t="shared" si="2"/>
        <v>0.61205702333007783</v>
      </c>
    </row>
    <row r="24" spans="1:9" x14ac:dyDescent="0.25">
      <c r="A24" s="1">
        <v>41456</v>
      </c>
      <c r="B24">
        <v>2.71</v>
      </c>
      <c r="C24" s="2">
        <v>0.03</v>
      </c>
      <c r="D24" s="2">
        <v>4.5</v>
      </c>
      <c r="E24" s="2">
        <v>4.4400000000000004</v>
      </c>
      <c r="G24" s="1">
        <f t="shared" si="0"/>
        <v>41456</v>
      </c>
      <c r="H24">
        <f t="shared" si="1"/>
        <v>0.50712876188466449</v>
      </c>
      <c r="I24">
        <f t="shared" si="2"/>
        <v>0.493705741552524</v>
      </c>
    </row>
    <row r="25" spans="1:9" x14ac:dyDescent="0.25">
      <c r="A25" s="1">
        <v>41548</v>
      </c>
      <c r="B25">
        <v>2.74</v>
      </c>
      <c r="C25" s="2">
        <v>0.06</v>
      </c>
      <c r="D25" s="2">
        <v>4.59</v>
      </c>
      <c r="E25" s="2">
        <v>4.29</v>
      </c>
      <c r="G25" s="1">
        <f t="shared" si="0"/>
        <v>41548</v>
      </c>
      <c r="H25">
        <f t="shared" si="1"/>
        <v>0.51592210367247482</v>
      </c>
      <c r="I25">
        <f t="shared" si="2"/>
        <v>0.44832881253994661</v>
      </c>
    </row>
    <row r="26" spans="1:9" x14ac:dyDescent="0.25">
      <c r="A26" s="1">
        <v>41640</v>
      </c>
      <c r="B26">
        <v>2.77</v>
      </c>
      <c r="C26" s="2">
        <v>0.05</v>
      </c>
      <c r="D26" s="2">
        <v>4.45</v>
      </c>
      <c r="E26" s="2">
        <v>4.3600000000000003</v>
      </c>
      <c r="G26" s="1">
        <f t="shared" si="0"/>
        <v>41640</v>
      </c>
      <c r="H26">
        <f t="shared" si="1"/>
        <v>0.47405677597890167</v>
      </c>
      <c r="I26">
        <f t="shared" si="2"/>
        <v>0.45362473716169593</v>
      </c>
    </row>
    <row r="27" spans="1:9" x14ac:dyDescent="0.25">
      <c r="A27" s="1">
        <v>41730</v>
      </c>
      <c r="B27">
        <v>2.62</v>
      </c>
      <c r="C27" s="2">
        <v>0.03</v>
      </c>
      <c r="D27" s="2">
        <v>4.22</v>
      </c>
      <c r="E27" s="2">
        <v>4.2300000000000004</v>
      </c>
      <c r="G27" s="1">
        <f t="shared" si="0"/>
        <v>41730</v>
      </c>
      <c r="H27">
        <f t="shared" si="1"/>
        <v>0.47666081027491491</v>
      </c>
      <c r="I27">
        <f t="shared" si="2"/>
        <v>0.47902767528518114</v>
      </c>
    </row>
    <row r="28" spans="1:9" x14ac:dyDescent="0.25">
      <c r="A28" s="1">
        <v>41821</v>
      </c>
      <c r="B28">
        <v>2.5</v>
      </c>
      <c r="C28" s="2">
        <v>0.03</v>
      </c>
      <c r="D28" s="2">
        <v>4.12</v>
      </c>
      <c r="E28" s="2">
        <v>4.1399999999999997</v>
      </c>
      <c r="G28" s="1">
        <f t="shared" si="0"/>
        <v>41821</v>
      </c>
      <c r="H28">
        <f t="shared" si="1"/>
        <v>0.49956243148728002</v>
      </c>
      <c r="I28">
        <f t="shared" si="2"/>
        <v>0.50440505596306795</v>
      </c>
    </row>
    <row r="29" spans="1:9" x14ac:dyDescent="0.25">
      <c r="A29" s="1">
        <v>41913</v>
      </c>
      <c r="B29">
        <v>2.2799999999999998</v>
      </c>
      <c r="C29" s="2">
        <v>0.02</v>
      </c>
      <c r="D29" s="2">
        <v>3.88</v>
      </c>
      <c r="E29" s="2">
        <v>3.96</v>
      </c>
      <c r="G29" s="1">
        <f t="shared" si="0"/>
        <v>41913</v>
      </c>
      <c r="H29">
        <f t="shared" si="1"/>
        <v>0.53165971066883277</v>
      </c>
      <c r="I29">
        <f t="shared" si="2"/>
        <v>0.55206858230003986</v>
      </c>
    </row>
    <row r="30" spans="1:9" x14ac:dyDescent="0.25">
      <c r="A30" s="1">
        <v>42005</v>
      </c>
      <c r="B30">
        <v>1.97</v>
      </c>
      <c r="C30" s="2">
        <v>0.02</v>
      </c>
      <c r="D30" s="2">
        <v>3.58</v>
      </c>
      <c r="E30" s="2">
        <v>3.72</v>
      </c>
      <c r="G30" s="1">
        <f t="shared" si="0"/>
        <v>42005</v>
      </c>
      <c r="H30">
        <f t="shared" si="1"/>
        <v>0.59732925766271183</v>
      </c>
      <c r="I30">
        <f t="shared" si="2"/>
        <v>0.63569012553515813</v>
      </c>
    </row>
    <row r="31" spans="1:9" x14ac:dyDescent="0.25">
      <c r="A31" s="1">
        <v>42095</v>
      </c>
      <c r="B31">
        <v>2.16</v>
      </c>
      <c r="C31" s="2">
        <v>0.02</v>
      </c>
      <c r="D31" s="2">
        <v>3.88</v>
      </c>
      <c r="E31" s="2">
        <v>3.82</v>
      </c>
      <c r="G31" s="1">
        <f t="shared" si="0"/>
        <v>42095</v>
      </c>
      <c r="H31">
        <f t="shared" si="1"/>
        <v>0.5857269319391083</v>
      </c>
      <c r="I31">
        <f t="shared" si="2"/>
        <v>0.57014220092241008</v>
      </c>
    </row>
    <row r="32" spans="1:9" x14ac:dyDescent="0.25">
      <c r="A32" s="1">
        <v>42186</v>
      </c>
      <c r="B32">
        <v>2.2200000000000002</v>
      </c>
      <c r="C32" s="2">
        <v>0.04</v>
      </c>
      <c r="D32" s="2">
        <v>4.0999999999999996</v>
      </c>
      <c r="E32" s="2">
        <v>3.95</v>
      </c>
      <c r="G32" s="1">
        <f t="shared" si="0"/>
        <v>42186</v>
      </c>
      <c r="H32">
        <f t="shared" si="1"/>
        <v>0.61347977782607388</v>
      </c>
      <c r="I32">
        <f t="shared" si="2"/>
        <v>0.57620838302884247</v>
      </c>
    </row>
    <row r="33" spans="1:19" x14ac:dyDescent="0.25">
      <c r="A33" s="1">
        <v>42278</v>
      </c>
      <c r="B33">
        <v>2.19</v>
      </c>
      <c r="C33" s="2">
        <v>0.13</v>
      </c>
      <c r="D33" s="2">
        <v>3.99</v>
      </c>
      <c r="E33" s="2">
        <v>3.9</v>
      </c>
      <c r="G33" s="1">
        <f t="shared" si="0"/>
        <v>42278</v>
      </c>
      <c r="H33">
        <f t="shared" si="1"/>
        <v>0.59988968707336277</v>
      </c>
      <c r="I33">
        <f t="shared" si="2"/>
        <v>0.57707500930719124</v>
      </c>
    </row>
    <row r="34" spans="1:19" x14ac:dyDescent="0.25">
      <c r="A34" s="1">
        <v>42370</v>
      </c>
      <c r="B34">
        <v>1.91</v>
      </c>
      <c r="C34" s="2">
        <v>0.28999999999999998</v>
      </c>
      <c r="D34" s="2">
        <v>3.94</v>
      </c>
      <c r="E34" s="2">
        <v>3.74</v>
      </c>
      <c r="G34" s="1">
        <f t="shared" si="0"/>
        <v>42370</v>
      </c>
      <c r="H34">
        <f t="shared" si="1"/>
        <v>0.72407748125130389</v>
      </c>
      <c r="I34">
        <f t="shared" si="2"/>
        <v>0.67198236936790212</v>
      </c>
    </row>
    <row r="35" spans="1:19" x14ac:dyDescent="0.25">
      <c r="A35" s="1">
        <v>42461</v>
      </c>
      <c r="B35">
        <v>1.75</v>
      </c>
      <c r="C35" s="2">
        <v>0.26</v>
      </c>
      <c r="D35" s="2">
        <v>3.61</v>
      </c>
      <c r="E35" s="2">
        <v>3.59</v>
      </c>
      <c r="G35" s="1">
        <f t="shared" si="0"/>
        <v>42461</v>
      </c>
      <c r="H35">
        <f t="shared" si="1"/>
        <v>0.72409198440936684</v>
      </c>
      <c r="I35">
        <f t="shared" si="2"/>
        <v>0.71853641456476469</v>
      </c>
    </row>
    <row r="36" spans="1:19" x14ac:dyDescent="0.25">
      <c r="A36" s="1">
        <v>42552</v>
      </c>
      <c r="B36">
        <v>1.56</v>
      </c>
      <c r="C36" s="2">
        <v>0.3</v>
      </c>
      <c r="D36" s="2">
        <v>3.34</v>
      </c>
      <c r="E36" s="2">
        <v>3.45</v>
      </c>
      <c r="G36" s="1">
        <f t="shared" si="0"/>
        <v>42552</v>
      </c>
      <c r="H36">
        <f t="shared" si="1"/>
        <v>0.7612849857271633</v>
      </c>
      <c r="I36">
        <f t="shared" si="2"/>
        <v>0.79368840978182276</v>
      </c>
    </row>
    <row r="37" spans="1:19" x14ac:dyDescent="0.25">
      <c r="A37" s="1">
        <v>42644</v>
      </c>
      <c r="B37">
        <v>2.14</v>
      </c>
      <c r="C37" s="2">
        <v>0.43</v>
      </c>
      <c r="D37" s="2">
        <v>3.82</v>
      </c>
      <c r="E37" s="2">
        <v>3.84</v>
      </c>
      <c r="G37" s="1">
        <f t="shared" si="0"/>
        <v>42644</v>
      </c>
      <c r="H37">
        <f t="shared" si="1"/>
        <v>0.57944459358472367</v>
      </c>
      <c r="I37">
        <f t="shared" si="2"/>
        <v>0.58466653756587528</v>
      </c>
    </row>
    <row r="38" spans="1:19" x14ac:dyDescent="0.25">
      <c r="A38" s="1">
        <v>42736</v>
      </c>
      <c r="B38">
        <v>2.4500000000000002</v>
      </c>
      <c r="C38" s="2">
        <v>0.61</v>
      </c>
      <c r="D38" s="2">
        <v>3.96</v>
      </c>
      <c r="E38" s="2">
        <v>4.17</v>
      </c>
      <c r="G38" s="1">
        <f t="shared" si="0"/>
        <v>42736</v>
      </c>
      <c r="H38">
        <f t="shared" si="1"/>
        <v>0.48015600070975345</v>
      </c>
      <c r="I38">
        <f t="shared" si="2"/>
        <v>0.53182801125407431</v>
      </c>
    </row>
    <row r="39" spans="1:19" x14ac:dyDescent="0.25">
      <c r="A39" s="1">
        <v>42826</v>
      </c>
      <c r="B39">
        <v>2.2599999999999998</v>
      </c>
      <c r="C39" s="2">
        <v>0.91</v>
      </c>
      <c r="D39" s="2">
        <v>3.8</v>
      </c>
      <c r="E39" s="2">
        <v>3.98</v>
      </c>
      <c r="G39" s="1">
        <f t="shared" si="0"/>
        <v>42826</v>
      </c>
      <c r="H39">
        <f t="shared" si="1"/>
        <v>0.51963625344814568</v>
      </c>
      <c r="I39">
        <f t="shared" si="2"/>
        <v>0.56591700601215189</v>
      </c>
    </row>
    <row r="40" spans="1:19" x14ac:dyDescent="0.25">
      <c r="A40" s="1">
        <v>42917</v>
      </c>
      <c r="B40">
        <v>2.2400000000000002</v>
      </c>
      <c r="C40" s="2">
        <v>1.05</v>
      </c>
      <c r="D40" s="2">
        <v>3.65</v>
      </c>
      <c r="E40" s="2">
        <v>3.88</v>
      </c>
      <c r="G40" s="1">
        <f t="shared" si="0"/>
        <v>42917</v>
      </c>
      <c r="H40">
        <f t="shared" si="1"/>
        <v>0.48825130172745157</v>
      </c>
      <c r="I40">
        <f t="shared" si="2"/>
        <v>0.54935928776823351</v>
      </c>
    </row>
    <row r="41" spans="1:19" x14ac:dyDescent="0.25">
      <c r="A41" s="1">
        <v>43009</v>
      </c>
      <c r="B41">
        <v>2.37</v>
      </c>
      <c r="C41" s="2">
        <v>1.23</v>
      </c>
      <c r="D41" s="2">
        <v>3.45</v>
      </c>
      <c r="E41" s="2">
        <v>3.92</v>
      </c>
      <c r="G41" s="1">
        <f t="shared" si="0"/>
        <v>43009</v>
      </c>
      <c r="H41">
        <f t="shared" si="1"/>
        <v>0.37548427589622857</v>
      </c>
      <c r="I41">
        <f t="shared" si="2"/>
        <v>0.50320169865533138</v>
      </c>
    </row>
    <row r="42" spans="1:19" x14ac:dyDescent="0.25">
      <c r="A42" s="1"/>
      <c r="C42" s="3"/>
    </row>
    <row r="43" spans="1:19" x14ac:dyDescent="0.25">
      <c r="B43">
        <f>AVERAGE(B2:B41)</f>
        <v>2.5917500000000002</v>
      </c>
      <c r="C43">
        <f t="shared" ref="C43:E43" si="3">AVERAGE(C2:C41)</f>
        <v>0.32374999999999993</v>
      </c>
      <c r="D43">
        <f t="shared" si="3"/>
        <v>4.3882500000000011</v>
      </c>
      <c r="E43">
        <f t="shared" si="3"/>
        <v>4.3509999999999991</v>
      </c>
    </row>
    <row r="45" spans="1:19" x14ac:dyDescent="0.25">
      <c r="A45" s="1">
        <v>39448</v>
      </c>
      <c r="B45">
        <f>B2-B$43</f>
        <v>1.0782499999999997</v>
      </c>
      <c r="C45">
        <f t="shared" ref="C45:E45" si="4">C2-C$43</f>
        <v>1.7762500000000001</v>
      </c>
      <c r="D45">
        <f t="shared" si="4"/>
        <v>1.0617499999999991</v>
      </c>
      <c r="E45">
        <f t="shared" si="4"/>
        <v>1.519000000000001</v>
      </c>
      <c r="G45">
        <f>B45*$B45</f>
        <v>1.1626230624999994</v>
      </c>
      <c r="H45">
        <f t="shared" ref="H45:J45" si="5">C45*$B45</f>
        <v>1.9152415624999997</v>
      </c>
      <c r="I45">
        <f t="shared" si="5"/>
        <v>1.1448319374999987</v>
      </c>
      <c r="J45">
        <f t="shared" si="5"/>
        <v>1.6378617500000006</v>
      </c>
      <c r="L45">
        <f>C45*$C45</f>
        <v>3.1550640625000006</v>
      </c>
      <c r="M45">
        <f t="shared" ref="M45:N45" si="6">D45*$C45</f>
        <v>1.8859334374999985</v>
      </c>
      <c r="N45">
        <f t="shared" si="6"/>
        <v>2.6981237500000019</v>
      </c>
      <c r="P45">
        <f>D45*$D45</f>
        <v>1.1273130624999981</v>
      </c>
      <c r="Q45">
        <f t="shared" ref="Q45" si="7">E45*$D45</f>
        <v>1.6127982499999998</v>
      </c>
      <c r="S45">
        <f>E45*E45</f>
        <v>2.3073610000000029</v>
      </c>
    </row>
    <row r="46" spans="1:19" x14ac:dyDescent="0.25">
      <c r="A46" s="1">
        <v>39539</v>
      </c>
      <c r="B46">
        <f t="shared" ref="B46:E46" si="8">B3-B$43</f>
        <v>1.2882499999999997</v>
      </c>
      <c r="C46">
        <f t="shared" si="8"/>
        <v>1.3262499999999999</v>
      </c>
      <c r="D46">
        <f t="shared" si="8"/>
        <v>1.2117499999999986</v>
      </c>
      <c r="E46">
        <f t="shared" si="8"/>
        <v>1.7390000000000008</v>
      </c>
      <c r="G46">
        <f t="shared" ref="G46:G84" si="9">B46*$B46</f>
        <v>1.6595880624999992</v>
      </c>
      <c r="H46">
        <f t="shared" ref="H46:H84" si="10">C46*$B46</f>
        <v>1.7085415624999996</v>
      </c>
      <c r="I46">
        <f t="shared" ref="I46:I84" si="11">D46*$B46</f>
        <v>1.5610369374999977</v>
      </c>
      <c r="J46">
        <f t="shared" ref="J46:J84" si="12">E46*$B46</f>
        <v>2.2402667500000004</v>
      </c>
      <c r="L46">
        <f t="shared" ref="L46:L84" si="13">C46*$C46</f>
        <v>1.7589390624999999</v>
      </c>
      <c r="M46">
        <f t="shared" ref="M46:M84" si="14">D46*$C46</f>
        <v>1.607083437499998</v>
      </c>
      <c r="N46">
        <f t="shared" ref="N46:N84" si="15">E46*$C46</f>
        <v>2.3063487500000011</v>
      </c>
      <c r="P46">
        <f t="shared" ref="P46:P84" si="16">D46*$D46</f>
        <v>1.4683380624999964</v>
      </c>
      <c r="Q46">
        <f t="shared" ref="Q46:Q84" si="17">E46*$D46</f>
        <v>2.1072332499999984</v>
      </c>
      <c r="S46">
        <f t="shared" ref="S46:S84" si="18">E46*E46</f>
        <v>3.0241210000000027</v>
      </c>
    </row>
    <row r="47" spans="1:19" x14ac:dyDescent="0.25">
      <c r="A47" s="1">
        <v>39630</v>
      </c>
      <c r="B47">
        <f t="shared" ref="B47:E47" si="19">B4-B$43</f>
        <v>1.2682499999999997</v>
      </c>
      <c r="C47">
        <f t="shared" si="19"/>
        <v>1.19625</v>
      </c>
      <c r="D47">
        <f t="shared" si="19"/>
        <v>1.2517499999999986</v>
      </c>
      <c r="E47">
        <f t="shared" si="19"/>
        <v>1.9690000000000012</v>
      </c>
      <c r="G47">
        <f t="shared" si="9"/>
        <v>1.6084580624999991</v>
      </c>
      <c r="H47">
        <f t="shared" si="10"/>
        <v>1.5171440624999997</v>
      </c>
      <c r="I47">
        <f t="shared" si="11"/>
        <v>1.5875319374999979</v>
      </c>
      <c r="J47">
        <f t="shared" si="12"/>
        <v>2.497184250000001</v>
      </c>
      <c r="L47">
        <f t="shared" si="13"/>
        <v>1.4310140625000001</v>
      </c>
      <c r="M47">
        <f t="shared" si="14"/>
        <v>1.4974059374999984</v>
      </c>
      <c r="N47">
        <f t="shared" si="15"/>
        <v>2.3554162500000015</v>
      </c>
      <c r="P47">
        <f t="shared" si="16"/>
        <v>1.5668780624999965</v>
      </c>
      <c r="Q47">
        <f t="shared" si="17"/>
        <v>2.4646957499999989</v>
      </c>
      <c r="S47">
        <f t="shared" si="18"/>
        <v>3.8769610000000045</v>
      </c>
    </row>
    <row r="48" spans="1:19" x14ac:dyDescent="0.25">
      <c r="A48" s="1">
        <v>39722</v>
      </c>
      <c r="B48">
        <f t="shared" ref="B48:E48" si="20">B5-B$43</f>
        <v>0.63824999999999976</v>
      </c>
      <c r="C48">
        <f t="shared" si="20"/>
        <v>-1.3749999999999929E-2</v>
      </c>
      <c r="D48">
        <f t="shared" si="20"/>
        <v>1.4617499999999986</v>
      </c>
      <c r="E48">
        <f t="shared" si="20"/>
        <v>1.4890000000000008</v>
      </c>
      <c r="G48">
        <f t="shared" si="9"/>
        <v>0.40736306249999971</v>
      </c>
      <c r="H48">
        <f t="shared" si="10"/>
        <v>-8.7759374999999522E-3</v>
      </c>
      <c r="I48">
        <f t="shared" si="11"/>
        <v>0.93296193749999867</v>
      </c>
      <c r="J48">
        <f t="shared" si="12"/>
        <v>0.95035425000000018</v>
      </c>
      <c r="L48">
        <f t="shared" si="13"/>
        <v>1.8906249999999804E-4</v>
      </c>
      <c r="M48">
        <f t="shared" si="14"/>
        <v>-2.0099062499999876E-2</v>
      </c>
      <c r="N48">
        <f t="shared" si="15"/>
        <v>-2.0473749999999905E-2</v>
      </c>
      <c r="P48">
        <f t="shared" si="16"/>
        <v>2.1367130624999957</v>
      </c>
      <c r="Q48">
        <f t="shared" si="17"/>
        <v>2.1765457499999989</v>
      </c>
      <c r="S48">
        <f t="shared" si="18"/>
        <v>2.2171210000000023</v>
      </c>
    </row>
    <row r="49" spans="1:19" x14ac:dyDescent="0.25">
      <c r="A49" s="1">
        <v>39814</v>
      </c>
      <c r="B49">
        <f t="shared" ref="B49:E49" si="21">B6-B$43</f>
        <v>0.14824999999999999</v>
      </c>
      <c r="C49">
        <f t="shared" si="21"/>
        <v>-0.11374999999999993</v>
      </c>
      <c r="D49">
        <f t="shared" si="21"/>
        <v>0.85174999999999912</v>
      </c>
      <c r="E49">
        <f t="shared" si="21"/>
        <v>0.70900000000000052</v>
      </c>
      <c r="G49">
        <f t="shared" si="9"/>
        <v>2.1978062499999999E-2</v>
      </c>
      <c r="H49">
        <f t="shared" si="10"/>
        <v>-1.6863437499999988E-2</v>
      </c>
      <c r="I49">
        <f t="shared" si="11"/>
        <v>0.12627193749999988</v>
      </c>
      <c r="J49">
        <f t="shared" si="12"/>
        <v>0.10510925000000007</v>
      </c>
      <c r="L49">
        <f t="shared" si="13"/>
        <v>1.2939062499999985E-2</v>
      </c>
      <c r="M49">
        <f t="shared" si="14"/>
        <v>-9.6886562499999843E-2</v>
      </c>
      <c r="N49">
        <f t="shared" si="15"/>
        <v>-8.0648750000000019E-2</v>
      </c>
      <c r="P49">
        <f t="shared" si="16"/>
        <v>0.72547806249999847</v>
      </c>
      <c r="Q49">
        <f t="shared" si="17"/>
        <v>0.60389074999999981</v>
      </c>
      <c r="S49">
        <f t="shared" si="18"/>
        <v>0.50268100000000071</v>
      </c>
    </row>
    <row r="50" spans="1:19" x14ac:dyDescent="0.25">
      <c r="A50" s="1">
        <v>39904</v>
      </c>
      <c r="B50">
        <f t="shared" ref="B50:E50" si="22">B7-B$43</f>
        <v>0.72824999999999962</v>
      </c>
      <c r="C50">
        <f t="shared" si="22"/>
        <v>-0.15374999999999991</v>
      </c>
      <c r="D50">
        <f t="shared" si="22"/>
        <v>1.1317499999999985</v>
      </c>
      <c r="E50">
        <f t="shared" si="22"/>
        <v>0.6590000000000007</v>
      </c>
      <c r="G50">
        <f t="shared" si="9"/>
        <v>0.53034806249999944</v>
      </c>
      <c r="H50">
        <f t="shared" si="10"/>
        <v>-0.11196843749999988</v>
      </c>
      <c r="I50">
        <f t="shared" si="11"/>
        <v>0.82419693749999845</v>
      </c>
      <c r="J50">
        <f t="shared" si="12"/>
        <v>0.47991675000000028</v>
      </c>
      <c r="L50">
        <f t="shared" si="13"/>
        <v>2.3639062499999974E-2</v>
      </c>
      <c r="M50">
        <f t="shared" si="14"/>
        <v>-0.17400656249999966</v>
      </c>
      <c r="N50">
        <f t="shared" si="15"/>
        <v>-0.10132125000000006</v>
      </c>
      <c r="P50">
        <f t="shared" si="16"/>
        <v>1.2808580624999966</v>
      </c>
      <c r="Q50">
        <f t="shared" si="17"/>
        <v>0.74582324999999983</v>
      </c>
      <c r="S50">
        <f t="shared" si="18"/>
        <v>0.43428100000000092</v>
      </c>
    </row>
    <row r="51" spans="1:19" x14ac:dyDescent="0.25">
      <c r="A51" s="1">
        <v>39995</v>
      </c>
      <c r="B51">
        <f t="shared" ref="B51:E51" si="23">B8-B$43</f>
        <v>0.9282499999999998</v>
      </c>
      <c r="C51">
        <f t="shared" si="23"/>
        <v>-0.16374999999999992</v>
      </c>
      <c r="D51">
        <f t="shared" si="23"/>
        <v>0.89174999999999915</v>
      </c>
      <c r="E51">
        <f t="shared" si="23"/>
        <v>0.80900000000000105</v>
      </c>
      <c r="G51">
        <f t="shared" si="9"/>
        <v>0.86164806249999959</v>
      </c>
      <c r="H51">
        <f t="shared" si="10"/>
        <v>-0.15200093749999991</v>
      </c>
      <c r="I51">
        <f t="shared" si="11"/>
        <v>0.82776693749999908</v>
      </c>
      <c r="J51">
        <f t="shared" si="12"/>
        <v>0.75095425000000082</v>
      </c>
      <c r="L51">
        <f t="shared" si="13"/>
        <v>2.6814062499999975E-2</v>
      </c>
      <c r="M51">
        <f t="shared" si="14"/>
        <v>-0.1460240624999998</v>
      </c>
      <c r="N51">
        <f t="shared" si="15"/>
        <v>-0.13247375000000011</v>
      </c>
      <c r="P51">
        <f t="shared" si="16"/>
        <v>0.79521806249999849</v>
      </c>
      <c r="Q51">
        <f t="shared" si="17"/>
        <v>0.7214257500000002</v>
      </c>
      <c r="S51">
        <f t="shared" si="18"/>
        <v>0.65448100000000176</v>
      </c>
    </row>
    <row r="52" spans="1:19" x14ac:dyDescent="0.25">
      <c r="A52" s="1">
        <v>40087</v>
      </c>
      <c r="B52">
        <f t="shared" ref="B52:E52" si="24">B9-B$43</f>
        <v>0.86824999999999974</v>
      </c>
      <c r="C52">
        <f t="shared" si="24"/>
        <v>-0.26374999999999993</v>
      </c>
      <c r="D52">
        <f t="shared" si="24"/>
        <v>0.79174999999999862</v>
      </c>
      <c r="E52">
        <f t="shared" si="24"/>
        <v>0.56900000000000084</v>
      </c>
      <c r="G52">
        <f t="shared" si="9"/>
        <v>0.75385806249999954</v>
      </c>
      <c r="H52">
        <f t="shared" si="10"/>
        <v>-0.22900093749999986</v>
      </c>
      <c r="I52">
        <f t="shared" si="11"/>
        <v>0.68743693749999857</v>
      </c>
      <c r="J52">
        <f t="shared" si="12"/>
        <v>0.49403425000000056</v>
      </c>
      <c r="L52">
        <f t="shared" si="13"/>
        <v>6.9564062499999968E-2</v>
      </c>
      <c r="M52">
        <f t="shared" si="14"/>
        <v>-0.20882406249999957</v>
      </c>
      <c r="N52">
        <f t="shared" si="15"/>
        <v>-0.15007375000000017</v>
      </c>
      <c r="P52">
        <f t="shared" si="16"/>
        <v>0.62686806249999782</v>
      </c>
      <c r="Q52">
        <f t="shared" si="17"/>
        <v>0.45050574999999987</v>
      </c>
      <c r="S52">
        <f t="shared" si="18"/>
        <v>0.32376100000000096</v>
      </c>
    </row>
    <row r="53" spans="1:19" x14ac:dyDescent="0.25">
      <c r="A53" s="1">
        <v>40179</v>
      </c>
      <c r="B53">
        <f t="shared" ref="B53:E53" si="25">B10-B$43</f>
        <v>1.12825</v>
      </c>
      <c r="C53">
        <f t="shared" si="25"/>
        <v>-0.21374999999999994</v>
      </c>
      <c r="D53">
        <f t="shared" si="25"/>
        <v>0.90174999999999894</v>
      </c>
      <c r="E53">
        <f t="shared" si="25"/>
        <v>0.64900000000000091</v>
      </c>
      <c r="G53">
        <f t="shared" si="9"/>
        <v>1.2729480625</v>
      </c>
      <c r="H53">
        <f t="shared" si="10"/>
        <v>-0.24116343749999994</v>
      </c>
      <c r="I53">
        <f t="shared" si="11"/>
        <v>1.0173994374999988</v>
      </c>
      <c r="J53">
        <f t="shared" si="12"/>
        <v>0.73223425000000097</v>
      </c>
      <c r="L53">
        <f t="shared" si="13"/>
        <v>4.5689062499999974E-2</v>
      </c>
      <c r="M53">
        <f t="shared" si="14"/>
        <v>-0.19274906249999971</v>
      </c>
      <c r="N53">
        <f t="shared" si="15"/>
        <v>-0.13872375000000015</v>
      </c>
      <c r="P53">
        <f t="shared" si="16"/>
        <v>0.81315306249999808</v>
      </c>
      <c r="Q53">
        <f t="shared" si="17"/>
        <v>0.58523575000000017</v>
      </c>
      <c r="S53">
        <f t="shared" si="18"/>
        <v>0.42120100000000116</v>
      </c>
    </row>
    <row r="54" spans="1:19" x14ac:dyDescent="0.25">
      <c r="A54" s="1">
        <v>40269</v>
      </c>
      <c r="B54">
        <f t="shared" ref="B54:E54" si="26">B11-B$43</f>
        <v>0.89824999999999999</v>
      </c>
      <c r="C54">
        <f t="shared" si="26"/>
        <v>-0.17374999999999993</v>
      </c>
      <c r="D54">
        <f t="shared" si="26"/>
        <v>0.68174999999999919</v>
      </c>
      <c r="E54">
        <f t="shared" si="26"/>
        <v>0.56900000000000084</v>
      </c>
      <c r="G54">
        <f t="shared" si="9"/>
        <v>0.8068530625</v>
      </c>
      <c r="H54">
        <f t="shared" si="10"/>
        <v>-0.15607093749999995</v>
      </c>
      <c r="I54">
        <f t="shared" si="11"/>
        <v>0.61238193749999925</v>
      </c>
      <c r="J54">
        <f t="shared" si="12"/>
        <v>0.5111042500000007</v>
      </c>
      <c r="L54">
        <f t="shared" si="13"/>
        <v>3.0189062499999978E-2</v>
      </c>
      <c r="M54">
        <f t="shared" si="14"/>
        <v>-0.11845406249999982</v>
      </c>
      <c r="N54">
        <f t="shared" si="15"/>
        <v>-9.8863750000000111E-2</v>
      </c>
      <c r="P54">
        <f t="shared" si="16"/>
        <v>0.4647830624999989</v>
      </c>
      <c r="Q54">
        <f t="shared" si="17"/>
        <v>0.38791575000000011</v>
      </c>
      <c r="S54">
        <f t="shared" si="18"/>
        <v>0.32376100000000096</v>
      </c>
    </row>
    <row r="55" spans="1:19" x14ac:dyDescent="0.25">
      <c r="A55" s="1">
        <v>40360</v>
      </c>
      <c r="B55">
        <f t="shared" ref="B55:E55" si="27">B12-B$43</f>
        <v>0.18824999999999958</v>
      </c>
      <c r="C55">
        <f t="shared" si="27"/>
        <v>-0.17374999999999993</v>
      </c>
      <c r="D55">
        <f t="shared" si="27"/>
        <v>0.20174999999999876</v>
      </c>
      <c r="E55">
        <f t="shared" si="27"/>
        <v>9.9000000000001087E-2</v>
      </c>
      <c r="G55">
        <f t="shared" si="9"/>
        <v>3.5438062499999846E-2</v>
      </c>
      <c r="H55">
        <f t="shared" si="10"/>
        <v>-3.2708437499999916E-2</v>
      </c>
      <c r="I55">
        <f t="shared" si="11"/>
        <v>3.7979437499999685E-2</v>
      </c>
      <c r="J55">
        <f t="shared" si="12"/>
        <v>1.8636750000000164E-2</v>
      </c>
      <c r="L55">
        <f t="shared" si="13"/>
        <v>3.0189062499999978E-2</v>
      </c>
      <c r="M55">
        <f t="shared" si="14"/>
        <v>-3.5054062499999775E-2</v>
      </c>
      <c r="N55">
        <f t="shared" si="15"/>
        <v>-1.7201250000000182E-2</v>
      </c>
      <c r="P55">
        <f t="shared" si="16"/>
        <v>4.0703062499999498E-2</v>
      </c>
      <c r="Q55">
        <f t="shared" si="17"/>
        <v>1.9973250000000099E-2</v>
      </c>
      <c r="S55">
        <f t="shared" si="18"/>
        <v>9.8010000000002158E-3</v>
      </c>
    </row>
    <row r="56" spans="1:19" x14ac:dyDescent="0.25">
      <c r="A56" s="1">
        <v>40452</v>
      </c>
      <c r="B56">
        <f t="shared" ref="B56:E56" si="28">B13-B$43</f>
        <v>0.28824999999999967</v>
      </c>
      <c r="C56">
        <f t="shared" si="28"/>
        <v>-0.18374999999999991</v>
      </c>
      <c r="D56">
        <f t="shared" si="28"/>
        <v>0.45174999999999876</v>
      </c>
      <c r="E56">
        <f t="shared" si="28"/>
        <v>8.90000000000013E-2</v>
      </c>
      <c r="G56">
        <f t="shared" si="9"/>
        <v>8.308806249999981E-2</v>
      </c>
      <c r="H56">
        <f t="shared" si="10"/>
        <v>-5.2965937499999914E-2</v>
      </c>
      <c r="I56">
        <f t="shared" si="11"/>
        <v>0.13021693749999949</v>
      </c>
      <c r="J56">
        <f t="shared" si="12"/>
        <v>2.5654250000000347E-2</v>
      </c>
      <c r="L56">
        <f t="shared" si="13"/>
        <v>3.3764062499999969E-2</v>
      </c>
      <c r="M56">
        <f t="shared" si="14"/>
        <v>-8.3009062499999731E-2</v>
      </c>
      <c r="N56">
        <f t="shared" si="15"/>
        <v>-1.6353750000000233E-2</v>
      </c>
      <c r="P56">
        <f t="shared" si="16"/>
        <v>0.20407806249999888</v>
      </c>
      <c r="Q56">
        <f t="shared" si="17"/>
        <v>4.0205750000000477E-2</v>
      </c>
      <c r="S56">
        <f t="shared" si="18"/>
        <v>7.9210000000002317E-3</v>
      </c>
    </row>
    <row r="57" spans="1:19" x14ac:dyDescent="0.25">
      <c r="A57" s="1">
        <v>40544</v>
      </c>
      <c r="B57">
        <f t="shared" ref="B57:E57" si="29">B14-B$43</f>
        <v>0.86824999999999974</v>
      </c>
      <c r="C57">
        <f t="shared" si="29"/>
        <v>-0.19374999999999992</v>
      </c>
      <c r="D57">
        <f t="shared" si="29"/>
        <v>0.7417499999999988</v>
      </c>
      <c r="E57">
        <f t="shared" si="29"/>
        <v>0.49900000000000055</v>
      </c>
      <c r="G57">
        <f t="shared" si="9"/>
        <v>0.75385806249999954</v>
      </c>
      <c r="H57">
        <f t="shared" si="10"/>
        <v>-0.16822343749999988</v>
      </c>
      <c r="I57">
        <f t="shared" si="11"/>
        <v>0.64402443749999871</v>
      </c>
      <c r="J57">
        <f t="shared" si="12"/>
        <v>0.43325675000000036</v>
      </c>
      <c r="L57">
        <f t="shared" si="13"/>
        <v>3.753906249999997E-2</v>
      </c>
      <c r="M57">
        <f t="shared" si="14"/>
        <v>-0.14371406249999971</v>
      </c>
      <c r="N57">
        <f t="shared" si="15"/>
        <v>-9.6681250000000066E-2</v>
      </c>
      <c r="P57">
        <f t="shared" si="16"/>
        <v>0.55019306249999822</v>
      </c>
      <c r="Q57">
        <f t="shared" si="17"/>
        <v>0.3701332499999998</v>
      </c>
      <c r="S57">
        <f t="shared" si="18"/>
        <v>0.24900100000000056</v>
      </c>
    </row>
    <row r="58" spans="1:19" x14ac:dyDescent="0.25">
      <c r="A58" s="1">
        <v>40634</v>
      </c>
      <c r="B58">
        <f t="shared" ref="B58:E58" si="30">B15-B$43</f>
        <v>0.60824999999999996</v>
      </c>
      <c r="C58">
        <f t="shared" si="30"/>
        <v>-0.27374999999999994</v>
      </c>
      <c r="D58">
        <f t="shared" si="30"/>
        <v>0.65174999999999894</v>
      </c>
      <c r="E58">
        <f t="shared" si="30"/>
        <v>0.29900000000000126</v>
      </c>
      <c r="G58">
        <f t="shared" si="9"/>
        <v>0.36996806249999997</v>
      </c>
      <c r="H58">
        <f t="shared" si="10"/>
        <v>-0.16650843749999994</v>
      </c>
      <c r="I58">
        <f t="shared" si="11"/>
        <v>0.39642693749999935</v>
      </c>
      <c r="J58">
        <f t="shared" si="12"/>
        <v>0.18186675000000074</v>
      </c>
      <c r="L58">
        <f t="shared" si="13"/>
        <v>7.4939062499999973E-2</v>
      </c>
      <c r="M58">
        <f t="shared" si="14"/>
        <v>-0.17841656249999968</v>
      </c>
      <c r="N58">
        <f t="shared" si="15"/>
        <v>-8.1851250000000333E-2</v>
      </c>
      <c r="P58">
        <f t="shared" si="16"/>
        <v>0.42477806249999861</v>
      </c>
      <c r="Q58">
        <f t="shared" si="17"/>
        <v>0.1948732500000005</v>
      </c>
      <c r="S58">
        <f t="shared" si="18"/>
        <v>8.9401000000000758E-2</v>
      </c>
    </row>
    <row r="59" spans="1:19" x14ac:dyDescent="0.25">
      <c r="A59" s="1">
        <v>40725</v>
      </c>
      <c r="B59">
        <f t="shared" ref="B59:E59" si="31">B16-B$43</f>
        <v>-0.18175000000000008</v>
      </c>
      <c r="C59">
        <f t="shared" si="31"/>
        <v>-0.29374999999999996</v>
      </c>
      <c r="D59">
        <f t="shared" si="31"/>
        <v>0.10174999999999912</v>
      </c>
      <c r="E59">
        <f t="shared" si="31"/>
        <v>-6.0999999999999055E-2</v>
      </c>
      <c r="G59">
        <f t="shared" si="9"/>
        <v>3.3033062500000029E-2</v>
      </c>
      <c r="H59">
        <f t="shared" si="10"/>
        <v>5.3389062500000015E-2</v>
      </c>
      <c r="I59">
        <f t="shared" si="11"/>
        <v>-1.8493062499999848E-2</v>
      </c>
      <c r="J59">
        <f t="shared" si="12"/>
        <v>1.1086749999999833E-2</v>
      </c>
      <c r="L59">
        <f t="shared" si="13"/>
        <v>8.6289062499999972E-2</v>
      </c>
      <c r="M59">
        <f t="shared" si="14"/>
        <v>-2.9889062499999737E-2</v>
      </c>
      <c r="N59">
        <f t="shared" si="15"/>
        <v>1.791874999999972E-2</v>
      </c>
      <c r="P59">
        <f t="shared" si="16"/>
        <v>1.0353062499999821E-2</v>
      </c>
      <c r="Q59">
        <f t="shared" si="17"/>
        <v>-6.2067499999998504E-3</v>
      </c>
      <c r="S59">
        <f t="shared" si="18"/>
        <v>3.7209999999998846E-3</v>
      </c>
    </row>
    <row r="60" spans="1:19" x14ac:dyDescent="0.25">
      <c r="A60" s="1">
        <v>40817</v>
      </c>
      <c r="B60">
        <f t="shared" ref="B60:E60" si="32">B17-B$43</f>
        <v>-0.5417500000000004</v>
      </c>
      <c r="C60">
        <f t="shared" si="32"/>
        <v>-0.31374999999999992</v>
      </c>
      <c r="D60">
        <f t="shared" si="32"/>
        <v>-0.45825000000000093</v>
      </c>
      <c r="E60">
        <f t="shared" si="32"/>
        <v>-0.35099999999999909</v>
      </c>
      <c r="G60">
        <f t="shared" si="9"/>
        <v>0.29349306250000046</v>
      </c>
      <c r="H60">
        <f t="shared" si="10"/>
        <v>0.16997406250000008</v>
      </c>
      <c r="I60">
        <f t="shared" si="11"/>
        <v>0.24825693750000069</v>
      </c>
      <c r="J60">
        <f t="shared" si="12"/>
        <v>0.19015424999999964</v>
      </c>
      <c r="L60">
        <f t="shared" si="13"/>
        <v>9.8439062499999952E-2</v>
      </c>
      <c r="M60">
        <f t="shared" si="14"/>
        <v>0.14377593750000026</v>
      </c>
      <c r="N60">
        <f t="shared" si="15"/>
        <v>0.11012624999999969</v>
      </c>
      <c r="P60">
        <f t="shared" si="16"/>
        <v>0.20999306250000085</v>
      </c>
      <c r="Q60">
        <f t="shared" si="17"/>
        <v>0.1608457499999999</v>
      </c>
      <c r="S60">
        <f t="shared" si="18"/>
        <v>0.12320099999999937</v>
      </c>
    </row>
    <row r="61" spans="1:19" x14ac:dyDescent="0.25">
      <c r="A61" s="1">
        <v>40909</v>
      </c>
      <c r="B61">
        <f t="shared" ref="B61:E61" si="33">B18-B$43</f>
        <v>-0.55175000000000018</v>
      </c>
      <c r="C61">
        <f t="shared" si="33"/>
        <v>-0.25374999999999992</v>
      </c>
      <c r="D61">
        <f t="shared" si="33"/>
        <v>-0.48825000000000118</v>
      </c>
      <c r="E61">
        <f t="shared" si="33"/>
        <v>-0.43099999999999916</v>
      </c>
      <c r="G61">
        <f t="shared" si="9"/>
        <v>0.30442806250000021</v>
      </c>
      <c r="H61">
        <f t="shared" si="10"/>
        <v>0.14000656250000001</v>
      </c>
      <c r="I61">
        <f t="shared" si="11"/>
        <v>0.26939193750000073</v>
      </c>
      <c r="J61">
        <f t="shared" si="12"/>
        <v>0.23780424999999961</v>
      </c>
      <c r="L61">
        <f t="shared" si="13"/>
        <v>6.4389062499999955E-2</v>
      </c>
      <c r="M61">
        <f t="shared" si="14"/>
        <v>0.12389343750000026</v>
      </c>
      <c r="N61">
        <f t="shared" si="15"/>
        <v>0.10936624999999975</v>
      </c>
      <c r="P61">
        <f t="shared" si="16"/>
        <v>0.23838806250000116</v>
      </c>
      <c r="Q61">
        <f t="shared" si="17"/>
        <v>0.21043575000000009</v>
      </c>
      <c r="S61">
        <f t="shared" si="18"/>
        <v>0.18576099999999929</v>
      </c>
    </row>
    <row r="62" spans="1:19" x14ac:dyDescent="0.25">
      <c r="A62" s="1">
        <v>41000</v>
      </c>
      <c r="B62">
        <f t="shared" ref="B62:E62" si="34">B19-B$43</f>
        <v>-0.76175000000000015</v>
      </c>
      <c r="C62">
        <f t="shared" si="34"/>
        <v>-0.23374999999999993</v>
      </c>
      <c r="D62">
        <f t="shared" si="34"/>
        <v>-0.58825000000000127</v>
      </c>
      <c r="E62">
        <f t="shared" si="34"/>
        <v>-0.56099999999999905</v>
      </c>
      <c r="G62">
        <f t="shared" si="9"/>
        <v>0.58026306250000026</v>
      </c>
      <c r="H62">
        <f t="shared" si="10"/>
        <v>0.17805906249999998</v>
      </c>
      <c r="I62">
        <f t="shared" si="11"/>
        <v>0.44809943750000103</v>
      </c>
      <c r="J62">
        <f t="shared" si="12"/>
        <v>0.42734174999999935</v>
      </c>
      <c r="L62">
        <f t="shared" si="13"/>
        <v>5.4639062499999967E-2</v>
      </c>
      <c r="M62">
        <f t="shared" si="14"/>
        <v>0.13750343750000027</v>
      </c>
      <c r="N62">
        <f t="shared" si="15"/>
        <v>0.13113374999999974</v>
      </c>
      <c r="P62">
        <f t="shared" si="16"/>
        <v>0.34603806250000152</v>
      </c>
      <c r="Q62">
        <f t="shared" si="17"/>
        <v>0.33000825000000017</v>
      </c>
      <c r="S62">
        <f t="shared" si="18"/>
        <v>0.31472099999999892</v>
      </c>
    </row>
    <row r="63" spans="1:19" x14ac:dyDescent="0.25">
      <c r="A63" s="1">
        <v>41091</v>
      </c>
      <c r="B63">
        <f t="shared" ref="B63:E63" si="35">B20-B$43</f>
        <v>-0.95175000000000032</v>
      </c>
      <c r="C63">
        <f t="shared" si="35"/>
        <v>-0.22374999999999992</v>
      </c>
      <c r="D63">
        <f t="shared" si="35"/>
        <v>-0.93825000000000092</v>
      </c>
      <c r="E63">
        <f t="shared" si="35"/>
        <v>-0.80099999999999927</v>
      </c>
      <c r="G63">
        <f t="shared" si="9"/>
        <v>0.90582806250000059</v>
      </c>
      <c r="H63">
        <f t="shared" si="10"/>
        <v>0.21295406249999999</v>
      </c>
      <c r="I63">
        <f t="shared" si="11"/>
        <v>0.89297943750000119</v>
      </c>
      <c r="J63">
        <f t="shared" si="12"/>
        <v>0.76235174999999955</v>
      </c>
      <c r="L63">
        <f t="shared" si="13"/>
        <v>5.0064062499999964E-2</v>
      </c>
      <c r="M63">
        <f t="shared" si="14"/>
        <v>0.20993343750000013</v>
      </c>
      <c r="N63">
        <f t="shared" si="15"/>
        <v>0.17922374999999977</v>
      </c>
      <c r="P63">
        <f t="shared" si="16"/>
        <v>0.88031306250000174</v>
      </c>
      <c r="Q63">
        <f t="shared" si="17"/>
        <v>0.75153825000000007</v>
      </c>
      <c r="S63">
        <f t="shared" si="18"/>
        <v>0.64160099999999887</v>
      </c>
    </row>
    <row r="64" spans="1:19" x14ac:dyDescent="0.25">
      <c r="A64" s="1">
        <v>41183</v>
      </c>
      <c r="B64">
        <f t="shared" ref="B64:E64" si="36">B21-B$43</f>
        <v>-0.88175000000000026</v>
      </c>
      <c r="C64">
        <f t="shared" si="36"/>
        <v>-0.23374999999999993</v>
      </c>
      <c r="D64">
        <f t="shared" si="36"/>
        <v>-0.85825000000000129</v>
      </c>
      <c r="E64">
        <f t="shared" si="36"/>
        <v>-0.99099999999999921</v>
      </c>
      <c r="G64">
        <f t="shared" si="9"/>
        <v>0.77748306250000043</v>
      </c>
      <c r="H64">
        <f t="shared" si="10"/>
        <v>0.2061090625</v>
      </c>
      <c r="I64">
        <f t="shared" si="11"/>
        <v>0.75676193750000131</v>
      </c>
      <c r="J64">
        <f t="shared" si="12"/>
        <v>0.87381424999999957</v>
      </c>
      <c r="L64">
        <f t="shared" si="13"/>
        <v>5.4639062499999967E-2</v>
      </c>
      <c r="M64">
        <f t="shared" si="14"/>
        <v>0.20061593750000023</v>
      </c>
      <c r="N64">
        <f t="shared" si="15"/>
        <v>0.23164624999999975</v>
      </c>
      <c r="P64">
        <f t="shared" si="16"/>
        <v>0.73659306250000223</v>
      </c>
      <c r="Q64">
        <f t="shared" si="17"/>
        <v>0.85052575000000064</v>
      </c>
      <c r="S64">
        <f t="shared" si="18"/>
        <v>0.98208099999999843</v>
      </c>
    </row>
    <row r="65" spans="1:19" x14ac:dyDescent="0.25">
      <c r="A65" s="1">
        <v>41275</v>
      </c>
      <c r="B65">
        <f t="shared" ref="B65:E65" si="37">B22-B$43</f>
        <v>-0.64175000000000026</v>
      </c>
      <c r="C65">
        <f t="shared" si="37"/>
        <v>-0.23374999999999993</v>
      </c>
      <c r="D65">
        <f t="shared" si="37"/>
        <v>-0.51825000000000099</v>
      </c>
      <c r="E65">
        <f t="shared" si="37"/>
        <v>-0.85099999999999909</v>
      </c>
      <c r="G65">
        <f t="shared" si="9"/>
        <v>0.41184306250000036</v>
      </c>
      <c r="H65">
        <f t="shared" si="10"/>
        <v>0.15000906250000001</v>
      </c>
      <c r="I65">
        <f t="shared" si="11"/>
        <v>0.33258693750000079</v>
      </c>
      <c r="J65">
        <f t="shared" si="12"/>
        <v>0.54612924999999968</v>
      </c>
      <c r="L65">
        <f t="shared" si="13"/>
        <v>5.4639062499999967E-2</v>
      </c>
      <c r="M65">
        <f t="shared" si="14"/>
        <v>0.1211409375000002</v>
      </c>
      <c r="N65">
        <f t="shared" si="15"/>
        <v>0.19892124999999972</v>
      </c>
      <c r="P65">
        <f t="shared" si="16"/>
        <v>0.26858306250000102</v>
      </c>
      <c r="Q65">
        <f t="shared" si="17"/>
        <v>0.44103075000000036</v>
      </c>
      <c r="S65">
        <f t="shared" si="18"/>
        <v>0.72420099999999843</v>
      </c>
    </row>
    <row r="66" spans="1:19" x14ac:dyDescent="0.25">
      <c r="A66" s="1">
        <v>41365</v>
      </c>
      <c r="B66">
        <f t="shared" ref="B66:E66" si="38">B23-B$43</f>
        <v>-0.60175000000000023</v>
      </c>
      <c r="C66">
        <f t="shared" si="38"/>
        <v>-0.27374999999999994</v>
      </c>
      <c r="D66">
        <f t="shared" si="38"/>
        <v>-0.42825000000000113</v>
      </c>
      <c r="E66">
        <f t="shared" si="38"/>
        <v>-0.68099999999999916</v>
      </c>
      <c r="G66">
        <f t="shared" si="9"/>
        <v>0.36210306250000029</v>
      </c>
      <c r="H66">
        <f t="shared" si="10"/>
        <v>0.16472906250000002</v>
      </c>
      <c r="I66">
        <f t="shared" si="11"/>
        <v>0.25769943750000079</v>
      </c>
      <c r="J66">
        <f t="shared" si="12"/>
        <v>0.40979174999999968</v>
      </c>
      <c r="L66">
        <f t="shared" si="13"/>
        <v>7.4939062499999973E-2</v>
      </c>
      <c r="M66">
        <f t="shared" si="14"/>
        <v>0.11723343750000029</v>
      </c>
      <c r="N66">
        <f t="shared" si="15"/>
        <v>0.18642374999999972</v>
      </c>
      <c r="P66">
        <f t="shared" si="16"/>
        <v>0.18339806250000096</v>
      </c>
      <c r="Q66">
        <f t="shared" si="17"/>
        <v>0.29163825000000043</v>
      </c>
      <c r="S66">
        <f t="shared" si="18"/>
        <v>0.46376099999999887</v>
      </c>
    </row>
    <row r="67" spans="1:19" x14ac:dyDescent="0.25">
      <c r="A67" s="1">
        <v>41456</v>
      </c>
      <c r="B67">
        <f t="shared" ref="B67:E67" si="39">B24-B$43</f>
        <v>0.11824999999999974</v>
      </c>
      <c r="C67">
        <f t="shared" si="39"/>
        <v>-0.29374999999999996</v>
      </c>
      <c r="D67">
        <f t="shared" si="39"/>
        <v>0.11174999999999891</v>
      </c>
      <c r="E67">
        <f t="shared" si="39"/>
        <v>8.90000000000013E-2</v>
      </c>
      <c r="G67">
        <f t="shared" si="9"/>
        <v>1.398306249999994E-2</v>
      </c>
      <c r="H67">
        <f t="shared" si="10"/>
        <v>-3.4735937499999918E-2</v>
      </c>
      <c r="I67">
        <f t="shared" si="11"/>
        <v>1.3214437499999843E-2</v>
      </c>
      <c r="J67">
        <f t="shared" si="12"/>
        <v>1.0524250000000131E-2</v>
      </c>
      <c r="L67">
        <f t="shared" si="13"/>
        <v>8.6289062499999972E-2</v>
      </c>
      <c r="M67">
        <f t="shared" si="14"/>
        <v>-3.282656249999967E-2</v>
      </c>
      <c r="N67">
        <f t="shared" si="15"/>
        <v>-2.6143750000000378E-2</v>
      </c>
      <c r="P67">
        <f t="shared" si="16"/>
        <v>1.2488062499999756E-2</v>
      </c>
      <c r="Q67">
        <f t="shared" si="17"/>
        <v>9.9457500000000483E-3</v>
      </c>
      <c r="S67">
        <f t="shared" si="18"/>
        <v>7.9210000000002317E-3</v>
      </c>
    </row>
    <row r="68" spans="1:19" x14ac:dyDescent="0.25">
      <c r="A68" s="1">
        <v>41548</v>
      </c>
      <c r="B68">
        <f t="shared" ref="B68:E68" si="40">B25-B$43</f>
        <v>0.14824999999999999</v>
      </c>
      <c r="C68">
        <f t="shared" si="40"/>
        <v>-0.26374999999999993</v>
      </c>
      <c r="D68">
        <f t="shared" si="40"/>
        <v>0.20174999999999876</v>
      </c>
      <c r="E68">
        <f t="shared" si="40"/>
        <v>-6.0999999999999055E-2</v>
      </c>
      <c r="G68">
        <f t="shared" si="9"/>
        <v>2.1978062499999999E-2</v>
      </c>
      <c r="H68">
        <f t="shared" si="10"/>
        <v>-3.9100937499999988E-2</v>
      </c>
      <c r="I68">
        <f t="shared" si="11"/>
        <v>2.9909437499999816E-2</v>
      </c>
      <c r="J68">
        <f t="shared" si="12"/>
        <v>-9.0432499999998587E-3</v>
      </c>
      <c r="L68">
        <f t="shared" si="13"/>
        <v>6.9564062499999968E-2</v>
      </c>
      <c r="M68">
        <f t="shared" si="14"/>
        <v>-5.3211562499999657E-2</v>
      </c>
      <c r="N68">
        <f t="shared" si="15"/>
        <v>1.6088749999999746E-2</v>
      </c>
      <c r="P68">
        <f t="shared" si="16"/>
        <v>4.0703062499999498E-2</v>
      </c>
      <c r="Q68">
        <f t="shared" si="17"/>
        <v>-1.2306749999999735E-2</v>
      </c>
      <c r="S68">
        <f t="shared" si="18"/>
        <v>3.7209999999998846E-3</v>
      </c>
    </row>
    <row r="69" spans="1:19" x14ac:dyDescent="0.25">
      <c r="A69" s="1">
        <v>41640</v>
      </c>
      <c r="B69">
        <f t="shared" ref="B69:E69" si="41">B26-B$43</f>
        <v>0.1782499999999998</v>
      </c>
      <c r="C69">
        <f t="shared" si="41"/>
        <v>-0.27374999999999994</v>
      </c>
      <c r="D69">
        <f t="shared" si="41"/>
        <v>6.1749999999999083E-2</v>
      </c>
      <c r="E69">
        <f t="shared" si="41"/>
        <v>9.0000000000012292E-3</v>
      </c>
      <c r="G69">
        <f t="shared" si="9"/>
        <v>3.1773062499999928E-2</v>
      </c>
      <c r="H69">
        <f t="shared" si="10"/>
        <v>-4.8795937499999935E-2</v>
      </c>
      <c r="I69">
        <f t="shared" si="11"/>
        <v>1.1006937499999824E-2</v>
      </c>
      <c r="J69">
        <f t="shared" si="12"/>
        <v>1.6042500000002173E-3</v>
      </c>
      <c r="L69">
        <f t="shared" si="13"/>
        <v>7.4939062499999973E-2</v>
      </c>
      <c r="M69">
        <f t="shared" si="14"/>
        <v>-1.6904062499999744E-2</v>
      </c>
      <c r="N69">
        <f t="shared" si="15"/>
        <v>-2.4637500000003359E-3</v>
      </c>
      <c r="P69">
        <f t="shared" si="16"/>
        <v>3.8130624999998869E-3</v>
      </c>
      <c r="Q69">
        <f t="shared" si="17"/>
        <v>5.5575000000006769E-4</v>
      </c>
      <c r="S69">
        <f t="shared" si="18"/>
        <v>8.1000000000022121E-5</v>
      </c>
    </row>
    <row r="70" spans="1:19" x14ac:dyDescent="0.25">
      <c r="A70" s="1">
        <v>41730</v>
      </c>
      <c r="B70">
        <f t="shared" ref="B70:E70" si="42">B27-B$43</f>
        <v>2.8249999999999886E-2</v>
      </c>
      <c r="C70">
        <f t="shared" si="42"/>
        <v>-0.29374999999999996</v>
      </c>
      <c r="D70">
        <f t="shared" si="42"/>
        <v>-0.16825000000000134</v>
      </c>
      <c r="E70">
        <f t="shared" si="42"/>
        <v>-0.12099999999999866</v>
      </c>
      <c r="G70">
        <f t="shared" si="9"/>
        <v>7.9806249999999355E-4</v>
      </c>
      <c r="H70">
        <f t="shared" si="10"/>
        <v>-8.2984374999999656E-3</v>
      </c>
      <c r="I70">
        <f t="shared" si="11"/>
        <v>-4.7530625000000186E-3</v>
      </c>
      <c r="J70">
        <f t="shared" si="12"/>
        <v>-3.4182499999999487E-3</v>
      </c>
      <c r="L70">
        <f t="shared" si="13"/>
        <v>8.6289062499999972E-2</v>
      </c>
      <c r="M70">
        <f t="shared" si="14"/>
        <v>4.9423437500000389E-2</v>
      </c>
      <c r="N70">
        <f t="shared" si="15"/>
        <v>3.5543749999999603E-2</v>
      </c>
      <c r="P70">
        <f t="shared" si="16"/>
        <v>2.8308062500000453E-2</v>
      </c>
      <c r="Q70">
        <f t="shared" si="17"/>
        <v>2.0358249999999939E-2</v>
      </c>
      <c r="S70">
        <f t="shared" si="18"/>
        <v>1.4640999999999677E-2</v>
      </c>
    </row>
    <row r="71" spans="1:19" x14ac:dyDescent="0.25">
      <c r="A71" s="1">
        <v>41821</v>
      </c>
      <c r="B71">
        <f t="shared" ref="B71:E71" si="43">B28-B$43</f>
        <v>-9.175000000000022E-2</v>
      </c>
      <c r="C71">
        <f t="shared" si="43"/>
        <v>-0.29374999999999996</v>
      </c>
      <c r="D71">
        <f t="shared" si="43"/>
        <v>-0.26825000000000099</v>
      </c>
      <c r="E71">
        <f t="shared" si="43"/>
        <v>-0.21099999999999941</v>
      </c>
      <c r="G71">
        <f t="shared" si="9"/>
        <v>8.4180625000000401E-3</v>
      </c>
      <c r="H71">
        <f t="shared" si="10"/>
        <v>2.6951562500000061E-2</v>
      </c>
      <c r="I71">
        <f t="shared" si="11"/>
        <v>2.4611937500000149E-2</v>
      </c>
      <c r="J71">
        <f t="shared" si="12"/>
        <v>1.9359249999999991E-2</v>
      </c>
      <c r="L71">
        <f t="shared" si="13"/>
        <v>8.6289062499999972E-2</v>
      </c>
      <c r="M71">
        <f t="shared" si="14"/>
        <v>7.8798437500000276E-2</v>
      </c>
      <c r="N71">
        <f t="shared" si="15"/>
        <v>6.1981249999999814E-2</v>
      </c>
      <c r="P71">
        <f t="shared" si="16"/>
        <v>7.195806250000053E-2</v>
      </c>
      <c r="Q71">
        <f t="shared" si="17"/>
        <v>5.6600750000000047E-2</v>
      </c>
      <c r="S71">
        <f t="shared" si="18"/>
        <v>4.4520999999999748E-2</v>
      </c>
    </row>
    <row r="72" spans="1:19" x14ac:dyDescent="0.25">
      <c r="A72" s="1">
        <v>41913</v>
      </c>
      <c r="B72">
        <f t="shared" ref="B72:E72" si="44">B29-B$43</f>
        <v>-0.31175000000000042</v>
      </c>
      <c r="C72">
        <f t="shared" si="44"/>
        <v>-0.30374999999999991</v>
      </c>
      <c r="D72">
        <f t="shared" si="44"/>
        <v>-0.5082500000000012</v>
      </c>
      <c r="E72">
        <f t="shared" si="44"/>
        <v>-0.39099999999999913</v>
      </c>
      <c r="G72">
        <f t="shared" si="9"/>
        <v>9.7188062500000255E-2</v>
      </c>
      <c r="H72">
        <f t="shared" si="10"/>
        <v>9.4694062500000092E-2</v>
      </c>
      <c r="I72">
        <f t="shared" si="11"/>
        <v>0.15844693750000058</v>
      </c>
      <c r="J72">
        <f t="shared" si="12"/>
        <v>0.12189424999999988</v>
      </c>
      <c r="L72">
        <f t="shared" si="13"/>
        <v>9.2264062499999938E-2</v>
      </c>
      <c r="M72">
        <f t="shared" si="14"/>
        <v>0.15438093750000031</v>
      </c>
      <c r="N72">
        <f t="shared" si="15"/>
        <v>0.1187662499999997</v>
      </c>
      <c r="P72">
        <f t="shared" si="16"/>
        <v>0.25831806250000122</v>
      </c>
      <c r="Q72">
        <f t="shared" si="17"/>
        <v>0.19872575000000003</v>
      </c>
      <c r="S72">
        <f t="shared" si="18"/>
        <v>0.15288099999999932</v>
      </c>
    </row>
    <row r="73" spans="1:19" x14ac:dyDescent="0.25">
      <c r="A73" s="1">
        <v>42005</v>
      </c>
      <c r="B73">
        <f t="shared" ref="B73:E73" si="45">B30-B$43</f>
        <v>-0.62175000000000025</v>
      </c>
      <c r="C73">
        <f t="shared" si="45"/>
        <v>-0.30374999999999991</v>
      </c>
      <c r="D73">
        <f t="shared" si="45"/>
        <v>-0.80825000000000102</v>
      </c>
      <c r="E73">
        <f t="shared" si="45"/>
        <v>-0.6309999999999989</v>
      </c>
      <c r="G73">
        <f t="shared" si="9"/>
        <v>0.38657306250000029</v>
      </c>
      <c r="H73">
        <f t="shared" si="10"/>
        <v>0.18885656250000002</v>
      </c>
      <c r="I73">
        <f t="shared" si="11"/>
        <v>0.50252943750000079</v>
      </c>
      <c r="J73">
        <f t="shared" si="12"/>
        <v>0.39232424999999949</v>
      </c>
      <c r="L73">
        <f t="shared" si="13"/>
        <v>9.2264062499999938E-2</v>
      </c>
      <c r="M73">
        <f t="shared" si="14"/>
        <v>0.24550593750000024</v>
      </c>
      <c r="N73">
        <f t="shared" si="15"/>
        <v>0.19166624999999959</v>
      </c>
      <c r="P73">
        <f t="shared" si="16"/>
        <v>0.65326806250000169</v>
      </c>
      <c r="Q73">
        <f t="shared" si="17"/>
        <v>0.5100057499999997</v>
      </c>
      <c r="S73">
        <f t="shared" si="18"/>
        <v>0.3981609999999986</v>
      </c>
    </row>
    <row r="74" spans="1:19" x14ac:dyDescent="0.25">
      <c r="A74" s="1">
        <v>42095</v>
      </c>
      <c r="B74">
        <f t="shared" ref="B74:E74" si="46">B31-B$43</f>
        <v>-0.43175000000000008</v>
      </c>
      <c r="C74">
        <f t="shared" si="46"/>
        <v>-0.30374999999999991</v>
      </c>
      <c r="D74">
        <f t="shared" si="46"/>
        <v>-0.5082500000000012</v>
      </c>
      <c r="E74">
        <f t="shared" si="46"/>
        <v>-0.53099999999999925</v>
      </c>
      <c r="G74">
        <f t="shared" si="9"/>
        <v>0.18640806250000005</v>
      </c>
      <c r="H74">
        <f t="shared" si="10"/>
        <v>0.13114406249999999</v>
      </c>
      <c r="I74">
        <f t="shared" si="11"/>
        <v>0.21943693750000057</v>
      </c>
      <c r="J74">
        <f t="shared" si="12"/>
        <v>0.22925924999999972</v>
      </c>
      <c r="L74">
        <f t="shared" si="13"/>
        <v>9.2264062499999938E-2</v>
      </c>
      <c r="M74">
        <f t="shared" si="14"/>
        <v>0.15438093750000031</v>
      </c>
      <c r="N74">
        <f t="shared" si="15"/>
        <v>0.16129124999999972</v>
      </c>
      <c r="P74">
        <f t="shared" si="16"/>
        <v>0.25831806250000122</v>
      </c>
      <c r="Q74">
        <f t="shared" si="17"/>
        <v>0.26988075000000028</v>
      </c>
      <c r="S74">
        <f t="shared" si="18"/>
        <v>0.28196099999999918</v>
      </c>
    </row>
    <row r="75" spans="1:19" x14ac:dyDescent="0.25">
      <c r="A75" s="1">
        <v>42186</v>
      </c>
      <c r="B75">
        <f t="shared" ref="B75:E75" si="47">B32-B$43</f>
        <v>-0.37175000000000002</v>
      </c>
      <c r="C75">
        <f t="shared" si="47"/>
        <v>-0.28374999999999995</v>
      </c>
      <c r="D75">
        <f t="shared" si="47"/>
        <v>-0.28825000000000145</v>
      </c>
      <c r="E75">
        <f t="shared" si="47"/>
        <v>-0.40099999999999891</v>
      </c>
      <c r="G75">
        <f t="shared" si="9"/>
        <v>0.13819806250000002</v>
      </c>
      <c r="H75">
        <f t="shared" si="10"/>
        <v>0.10548406249999999</v>
      </c>
      <c r="I75">
        <f t="shared" si="11"/>
        <v>0.10715693750000055</v>
      </c>
      <c r="J75">
        <f t="shared" si="12"/>
        <v>0.14907174999999961</v>
      </c>
      <c r="L75">
        <f t="shared" si="13"/>
        <v>8.0514062499999969E-2</v>
      </c>
      <c r="M75">
        <f t="shared" si="14"/>
        <v>8.1790937500000396E-2</v>
      </c>
      <c r="N75">
        <f t="shared" si="15"/>
        <v>0.11378374999999967</v>
      </c>
      <c r="P75">
        <f t="shared" si="16"/>
        <v>8.3088062500000837E-2</v>
      </c>
      <c r="Q75">
        <f t="shared" si="17"/>
        <v>0.11558825000000027</v>
      </c>
      <c r="S75">
        <f t="shared" si="18"/>
        <v>0.16080099999999914</v>
      </c>
    </row>
    <row r="76" spans="1:19" x14ac:dyDescent="0.25">
      <c r="A76" s="1">
        <v>42278</v>
      </c>
      <c r="B76">
        <f t="shared" ref="B76:E76" si="48">B33-B$43</f>
        <v>-0.40175000000000027</v>
      </c>
      <c r="C76">
        <f t="shared" si="48"/>
        <v>-0.19374999999999992</v>
      </c>
      <c r="D76">
        <f t="shared" si="48"/>
        <v>-0.39825000000000088</v>
      </c>
      <c r="E76">
        <f t="shared" si="48"/>
        <v>-0.45099999999999918</v>
      </c>
      <c r="G76">
        <f t="shared" si="9"/>
        <v>0.16140306250000022</v>
      </c>
      <c r="H76">
        <f t="shared" si="10"/>
        <v>7.7839062500000028E-2</v>
      </c>
      <c r="I76">
        <f t="shared" si="11"/>
        <v>0.15999693750000046</v>
      </c>
      <c r="J76">
        <f t="shared" si="12"/>
        <v>0.1811892499999998</v>
      </c>
      <c r="L76">
        <f t="shared" si="13"/>
        <v>3.753906249999997E-2</v>
      </c>
      <c r="M76">
        <f t="shared" si="14"/>
        <v>7.7160937500000137E-2</v>
      </c>
      <c r="N76">
        <f t="shared" si="15"/>
        <v>8.7381249999999799E-2</v>
      </c>
      <c r="P76">
        <f t="shared" si="16"/>
        <v>0.1586030625000007</v>
      </c>
      <c r="Q76">
        <f t="shared" si="17"/>
        <v>0.17961075000000007</v>
      </c>
      <c r="S76">
        <f t="shared" si="18"/>
        <v>0.20340099999999925</v>
      </c>
    </row>
    <row r="77" spans="1:19" x14ac:dyDescent="0.25">
      <c r="A77" s="1">
        <v>42370</v>
      </c>
      <c r="B77">
        <f t="shared" ref="B77:E77" si="49">B34-B$43</f>
        <v>-0.6817500000000003</v>
      </c>
      <c r="C77">
        <f t="shared" si="49"/>
        <v>-3.3749999999999947E-2</v>
      </c>
      <c r="D77">
        <f t="shared" si="49"/>
        <v>-0.44825000000000115</v>
      </c>
      <c r="E77">
        <f t="shared" si="49"/>
        <v>-0.61099999999999888</v>
      </c>
      <c r="G77">
        <f t="shared" si="9"/>
        <v>0.4647830625000004</v>
      </c>
      <c r="H77">
        <f t="shared" si="10"/>
        <v>2.3009062499999972E-2</v>
      </c>
      <c r="I77">
        <f t="shared" si="11"/>
        <v>0.30559443750000093</v>
      </c>
      <c r="J77">
        <f t="shared" si="12"/>
        <v>0.41654924999999943</v>
      </c>
      <c r="L77">
        <f t="shared" si="13"/>
        <v>1.1390624999999964E-3</v>
      </c>
      <c r="M77">
        <f t="shared" si="14"/>
        <v>1.5128437500000015E-2</v>
      </c>
      <c r="N77">
        <f t="shared" si="15"/>
        <v>2.0621249999999928E-2</v>
      </c>
      <c r="P77">
        <f t="shared" si="16"/>
        <v>0.20092806250000103</v>
      </c>
      <c r="Q77">
        <f t="shared" si="17"/>
        <v>0.27388075000000017</v>
      </c>
      <c r="S77">
        <f t="shared" si="18"/>
        <v>0.37332099999999863</v>
      </c>
    </row>
    <row r="78" spans="1:19" x14ac:dyDescent="0.25">
      <c r="A78" s="1">
        <v>42461</v>
      </c>
      <c r="B78">
        <f t="shared" ref="B78:E78" si="50">B35-B$43</f>
        <v>-0.84175000000000022</v>
      </c>
      <c r="C78">
        <f t="shared" si="50"/>
        <v>-6.3749999999999918E-2</v>
      </c>
      <c r="D78">
        <f t="shared" si="50"/>
        <v>-0.77825000000000122</v>
      </c>
      <c r="E78">
        <f t="shared" si="50"/>
        <v>-0.76099999999999923</v>
      </c>
      <c r="G78">
        <f t="shared" si="9"/>
        <v>0.70854306250000032</v>
      </c>
      <c r="H78">
        <f t="shared" si="10"/>
        <v>5.3661562499999947E-2</v>
      </c>
      <c r="I78">
        <f t="shared" si="11"/>
        <v>0.65509193750000116</v>
      </c>
      <c r="J78">
        <f t="shared" si="12"/>
        <v>0.64057174999999955</v>
      </c>
      <c r="L78">
        <f t="shared" si="13"/>
        <v>4.0640624999999896E-3</v>
      </c>
      <c r="M78">
        <f t="shared" si="14"/>
        <v>4.9613437500000017E-2</v>
      </c>
      <c r="N78">
        <f t="shared" si="15"/>
        <v>4.851374999999989E-2</v>
      </c>
      <c r="P78">
        <f t="shared" si="16"/>
        <v>0.60567306250000186</v>
      </c>
      <c r="Q78">
        <f t="shared" si="17"/>
        <v>0.59224825000000036</v>
      </c>
      <c r="S78">
        <f t="shared" si="18"/>
        <v>0.57912099999999889</v>
      </c>
    </row>
    <row r="79" spans="1:19" x14ac:dyDescent="0.25">
      <c r="A79" s="1">
        <v>42552</v>
      </c>
      <c r="B79">
        <f t="shared" ref="B79:E79" si="51">B36-B$43</f>
        <v>-1.0317500000000002</v>
      </c>
      <c r="C79">
        <f t="shared" si="51"/>
        <v>-2.3749999999999938E-2</v>
      </c>
      <c r="D79">
        <f t="shared" si="51"/>
        <v>-1.0482500000000012</v>
      </c>
      <c r="E79">
        <f t="shared" si="51"/>
        <v>-0.90099999999999891</v>
      </c>
      <c r="G79">
        <f t="shared" si="9"/>
        <v>1.0645080625000003</v>
      </c>
      <c r="H79">
        <f t="shared" si="10"/>
        <v>2.4504062499999941E-2</v>
      </c>
      <c r="I79">
        <f t="shared" si="11"/>
        <v>1.0815319375000014</v>
      </c>
      <c r="J79">
        <f t="shared" si="12"/>
        <v>0.92960674999999904</v>
      </c>
      <c r="L79">
        <f t="shared" si="13"/>
        <v>5.6406249999999707E-4</v>
      </c>
      <c r="M79">
        <f t="shared" si="14"/>
        <v>2.4895937499999965E-2</v>
      </c>
      <c r="N79">
        <f t="shared" si="15"/>
        <v>2.1398749999999918E-2</v>
      </c>
      <c r="P79">
        <f t="shared" si="16"/>
        <v>1.0988280625000026</v>
      </c>
      <c r="Q79">
        <f t="shared" si="17"/>
        <v>0.94447324999999993</v>
      </c>
      <c r="S79">
        <f t="shared" si="18"/>
        <v>0.811800999999998</v>
      </c>
    </row>
    <row r="80" spans="1:19" x14ac:dyDescent="0.25">
      <c r="A80" s="1">
        <v>42644</v>
      </c>
      <c r="B80">
        <f t="shared" ref="B80:E80" si="52">B37-B$43</f>
        <v>-0.4517500000000001</v>
      </c>
      <c r="C80">
        <f t="shared" si="52"/>
        <v>0.10625000000000007</v>
      </c>
      <c r="D80">
        <f t="shared" si="52"/>
        <v>-0.56825000000000125</v>
      </c>
      <c r="E80">
        <f t="shared" si="52"/>
        <v>-0.51099999999999923</v>
      </c>
      <c r="G80">
        <f t="shared" si="9"/>
        <v>0.20407806250000007</v>
      </c>
      <c r="H80">
        <f t="shared" si="10"/>
        <v>-4.7998437500000039E-2</v>
      </c>
      <c r="I80">
        <f t="shared" si="11"/>
        <v>0.25670693750000062</v>
      </c>
      <c r="J80">
        <f t="shared" si="12"/>
        <v>0.2308442499999997</v>
      </c>
      <c r="L80">
        <f t="shared" si="13"/>
        <v>1.1289062500000014E-2</v>
      </c>
      <c r="M80">
        <f t="shared" si="14"/>
        <v>-6.0376562500000168E-2</v>
      </c>
      <c r="N80">
        <f t="shared" si="15"/>
        <v>-5.4293749999999953E-2</v>
      </c>
      <c r="P80">
        <f t="shared" si="16"/>
        <v>0.32290806250000142</v>
      </c>
      <c r="Q80">
        <f t="shared" si="17"/>
        <v>0.29037575000000021</v>
      </c>
      <c r="S80">
        <f t="shared" si="18"/>
        <v>0.26112099999999921</v>
      </c>
    </row>
    <row r="81" spans="1:19" x14ac:dyDescent="0.25">
      <c r="A81" s="1">
        <v>42736</v>
      </c>
      <c r="B81">
        <f t="shared" ref="B81:E81" si="53">B38-B$43</f>
        <v>-0.14175000000000004</v>
      </c>
      <c r="C81">
        <f t="shared" si="53"/>
        <v>0.28625000000000006</v>
      </c>
      <c r="D81">
        <f t="shared" si="53"/>
        <v>-0.42825000000000113</v>
      </c>
      <c r="E81">
        <f t="shared" si="53"/>
        <v>-0.18099999999999916</v>
      </c>
      <c r="G81">
        <f t="shared" si="9"/>
        <v>2.0093062500000012E-2</v>
      </c>
      <c r="H81">
        <f t="shared" si="10"/>
        <v>-4.057593750000002E-2</v>
      </c>
      <c r="I81">
        <f t="shared" si="11"/>
        <v>6.070443750000018E-2</v>
      </c>
      <c r="J81">
        <f t="shared" si="12"/>
        <v>2.5656749999999888E-2</v>
      </c>
      <c r="L81">
        <f t="shared" si="13"/>
        <v>8.1939062500000034E-2</v>
      </c>
      <c r="M81">
        <f t="shared" si="14"/>
        <v>-0.12258656250000034</v>
      </c>
      <c r="N81">
        <f t="shared" si="15"/>
        <v>-5.1811249999999774E-2</v>
      </c>
      <c r="P81">
        <f t="shared" si="16"/>
        <v>0.18339806250000096</v>
      </c>
      <c r="Q81">
        <f t="shared" si="17"/>
        <v>7.7513249999999839E-2</v>
      </c>
      <c r="S81">
        <f t="shared" si="18"/>
        <v>3.2760999999999693E-2</v>
      </c>
    </row>
    <row r="82" spans="1:19" x14ac:dyDescent="0.25">
      <c r="A82" s="1">
        <v>42826</v>
      </c>
      <c r="B82">
        <f t="shared" ref="B82:E82" si="54">B39-B$43</f>
        <v>-0.33175000000000043</v>
      </c>
      <c r="C82">
        <f t="shared" si="54"/>
        <v>0.58625000000000016</v>
      </c>
      <c r="D82">
        <f t="shared" si="54"/>
        <v>-0.58825000000000127</v>
      </c>
      <c r="E82">
        <f t="shared" si="54"/>
        <v>-0.37099999999999911</v>
      </c>
      <c r="G82">
        <f t="shared" si="9"/>
        <v>0.11005806250000029</v>
      </c>
      <c r="H82">
        <f t="shared" si="10"/>
        <v>-0.19448843750000031</v>
      </c>
      <c r="I82">
        <f t="shared" si="11"/>
        <v>0.19515193750000068</v>
      </c>
      <c r="J82">
        <f t="shared" si="12"/>
        <v>0.12307924999999986</v>
      </c>
      <c r="L82">
        <f t="shared" si="13"/>
        <v>0.3436890625000002</v>
      </c>
      <c r="M82">
        <f t="shared" si="14"/>
        <v>-0.34486156250000083</v>
      </c>
      <c r="N82">
        <f t="shared" si="15"/>
        <v>-0.21749874999999955</v>
      </c>
      <c r="P82">
        <f t="shared" si="16"/>
        <v>0.34603806250000152</v>
      </c>
      <c r="Q82">
        <f t="shared" si="17"/>
        <v>0.21824074999999996</v>
      </c>
      <c r="S82">
        <f t="shared" si="18"/>
        <v>0.13764099999999935</v>
      </c>
    </row>
    <row r="83" spans="1:19" x14ac:dyDescent="0.25">
      <c r="A83" s="1">
        <v>42917</v>
      </c>
      <c r="B83">
        <f t="shared" ref="B83:E83" si="55">B40-B$43</f>
        <v>-0.35175000000000001</v>
      </c>
      <c r="C83">
        <f t="shared" si="55"/>
        <v>0.72625000000000006</v>
      </c>
      <c r="D83">
        <f t="shared" si="55"/>
        <v>-0.73825000000000118</v>
      </c>
      <c r="E83">
        <f t="shared" si="55"/>
        <v>-0.4709999999999992</v>
      </c>
      <c r="G83">
        <f t="shared" si="9"/>
        <v>0.1237280625</v>
      </c>
      <c r="H83">
        <f t="shared" si="10"/>
        <v>-0.25545843750000002</v>
      </c>
      <c r="I83">
        <f t="shared" si="11"/>
        <v>0.25967943750000044</v>
      </c>
      <c r="J83">
        <f t="shared" si="12"/>
        <v>0.16567424999999972</v>
      </c>
      <c r="L83">
        <f t="shared" si="13"/>
        <v>0.52743906250000006</v>
      </c>
      <c r="M83">
        <f t="shared" si="14"/>
        <v>-0.53615406250000086</v>
      </c>
      <c r="N83">
        <f t="shared" si="15"/>
        <v>-0.34206374999999944</v>
      </c>
      <c r="P83">
        <f t="shared" si="16"/>
        <v>0.5450130625000017</v>
      </c>
      <c r="Q83">
        <f t="shared" si="17"/>
        <v>0.34771574999999999</v>
      </c>
      <c r="S83">
        <f t="shared" si="18"/>
        <v>0.22184099999999923</v>
      </c>
    </row>
    <row r="84" spans="1:19" x14ac:dyDescent="0.25">
      <c r="A84" s="1">
        <v>43009</v>
      </c>
      <c r="B84">
        <f t="shared" ref="B84:E84" si="56">B41-B$43</f>
        <v>-0.22175000000000011</v>
      </c>
      <c r="C84">
        <f t="shared" si="56"/>
        <v>0.90625</v>
      </c>
      <c r="D84">
        <f t="shared" si="56"/>
        <v>-0.93825000000000092</v>
      </c>
      <c r="E84">
        <f t="shared" si="56"/>
        <v>-0.43099999999999916</v>
      </c>
      <c r="G84">
        <f t="shared" si="9"/>
        <v>4.9173062500000052E-2</v>
      </c>
      <c r="H84">
        <f t="shared" si="10"/>
        <v>-0.2009609375000001</v>
      </c>
      <c r="I84">
        <f t="shared" si="11"/>
        <v>0.20805693750000032</v>
      </c>
      <c r="J84">
        <f t="shared" si="12"/>
        <v>9.5574249999999861E-2</v>
      </c>
      <c r="L84">
        <f t="shared" si="13"/>
        <v>0.8212890625</v>
      </c>
      <c r="M84">
        <f t="shared" si="14"/>
        <v>-0.8502890625000008</v>
      </c>
      <c r="N84">
        <f t="shared" si="15"/>
        <v>-0.39059374999999924</v>
      </c>
      <c r="P84">
        <f t="shared" si="16"/>
        <v>0.88031306250000174</v>
      </c>
      <c r="Q84">
        <f t="shared" si="17"/>
        <v>0.4043857499999996</v>
      </c>
      <c r="S84">
        <f t="shared" si="18"/>
        <v>0.18576099999999929</v>
      </c>
    </row>
    <row r="86" spans="1:19" x14ac:dyDescent="0.25">
      <c r="G86">
        <f>AVERAGE(G45:G84)</f>
        <v>0.44470443749999988</v>
      </c>
      <c r="H86">
        <f t="shared" ref="H86:S86" si="57">AVERAGE(H45:H84)</f>
        <v>0.12339093750000001</v>
      </c>
      <c r="I86">
        <f t="shared" si="57"/>
        <v>0.44904556250000011</v>
      </c>
      <c r="J86">
        <f t="shared" si="57"/>
        <v>0.45593075</v>
      </c>
      <c r="L86">
        <f t="shared" si="57"/>
        <v>0.24645343749999996</v>
      </c>
      <c r="M86">
        <f t="shared" si="57"/>
        <v>8.8281562499999938E-2</v>
      </c>
      <c r="N86">
        <f t="shared" si="57"/>
        <v>0.18455374999999999</v>
      </c>
      <c r="P86">
        <f t="shared" si="57"/>
        <v>0.52127443749999969</v>
      </c>
      <c r="Q86">
        <f t="shared" si="57"/>
        <v>0.50022174999999991</v>
      </c>
      <c r="S86">
        <f t="shared" si="57"/>
        <v>0.54380899999999999</v>
      </c>
    </row>
    <row r="88" spans="1:19" x14ac:dyDescent="0.25">
      <c r="G88" t="s">
        <v>0</v>
      </c>
      <c r="H88" t="s">
        <v>1</v>
      </c>
      <c r="I88" t="s">
        <v>2</v>
      </c>
      <c r="J88" t="s">
        <v>3</v>
      </c>
    </row>
    <row r="89" spans="1:19" x14ac:dyDescent="0.25">
      <c r="F89" t="s">
        <v>0</v>
      </c>
      <c r="G89">
        <f>G86</f>
        <v>0.44470443749999988</v>
      </c>
      <c r="H89">
        <f t="shared" ref="H89:J89" si="58">H86</f>
        <v>0.12339093750000001</v>
      </c>
      <c r="I89">
        <f t="shared" si="58"/>
        <v>0.44904556250000011</v>
      </c>
      <c r="J89">
        <f t="shared" si="58"/>
        <v>0.45593075</v>
      </c>
    </row>
    <row r="90" spans="1:19" x14ac:dyDescent="0.25">
      <c r="F90" t="s">
        <v>1</v>
      </c>
      <c r="G90">
        <f>H86</f>
        <v>0.12339093750000001</v>
      </c>
      <c r="H90">
        <f>L86</f>
        <v>0.24645343749999996</v>
      </c>
      <c r="I90">
        <f t="shared" ref="I90:J90" si="59">M86</f>
        <v>8.8281562499999938E-2</v>
      </c>
      <c r="J90">
        <f t="shared" si="59"/>
        <v>0.18455374999999999</v>
      </c>
    </row>
    <row r="91" spans="1:19" x14ac:dyDescent="0.25">
      <c r="F91" t="s">
        <v>2</v>
      </c>
      <c r="G91">
        <f>I86</f>
        <v>0.44904556250000011</v>
      </c>
      <c r="H91">
        <f>M86</f>
        <v>8.8281562499999938E-2</v>
      </c>
      <c r="I91">
        <f>P86</f>
        <v>0.52127443749999969</v>
      </c>
      <c r="J91">
        <f t="shared" ref="J91" si="60">Q86</f>
        <v>0.50022174999999991</v>
      </c>
    </row>
    <row r="92" spans="1:19" x14ac:dyDescent="0.25">
      <c r="F92" t="s">
        <v>3</v>
      </c>
      <c r="G92">
        <f>J86</f>
        <v>0.45593075</v>
      </c>
      <c r="H92">
        <f>N86</f>
        <v>0.18455374999999999</v>
      </c>
      <c r="I92">
        <f>Q86</f>
        <v>0.50022174999999991</v>
      </c>
      <c r="J92">
        <f>S86</f>
        <v>0.54380899999999999</v>
      </c>
    </row>
    <row r="94" spans="1:19" x14ac:dyDescent="0.25">
      <c r="G94" t="s">
        <v>0</v>
      </c>
      <c r="H94" t="s">
        <v>1</v>
      </c>
      <c r="I94" t="s">
        <v>2</v>
      </c>
      <c r="J94" t="s">
        <v>3</v>
      </c>
    </row>
    <row r="95" spans="1:19" x14ac:dyDescent="0.25">
      <c r="F95" t="s">
        <v>0</v>
      </c>
      <c r="G95">
        <f>G89/(SQRT(G89)*SQRT(G89))</f>
        <v>1</v>
      </c>
      <c r="H95">
        <f>H89/(SQRT(G89)*SQRT(H90))</f>
        <v>0.37271776428501152</v>
      </c>
      <c r="I95">
        <f>I89/(SQRT(G89)*SQRT(I91))</f>
        <v>0.93265594592434575</v>
      </c>
      <c r="J95">
        <f>J89/(SQRT(G89)*SQRT(J92))</f>
        <v>0.92712855431506014</v>
      </c>
    </row>
    <row r="96" spans="1:19" x14ac:dyDescent="0.25">
      <c r="F96" t="s">
        <v>1</v>
      </c>
      <c r="G96">
        <f>H95</f>
        <v>0.37271776428501152</v>
      </c>
      <c r="H96">
        <f>H90/(SQRT(H90)*SQRT(H90))</f>
        <v>1</v>
      </c>
      <c r="I96">
        <f>I90/(SQRT(H90)*SQRT(I91))</f>
        <v>0.24630280454561332</v>
      </c>
      <c r="J96">
        <f>J90/(SQRT(H90)*SQRT(J92))</f>
        <v>0.50411803962673241</v>
      </c>
    </row>
    <row r="97" spans="1:10" x14ac:dyDescent="0.25">
      <c r="F97" t="s">
        <v>2</v>
      </c>
      <c r="G97">
        <f>I95</f>
        <v>0.93265594592434575</v>
      </c>
      <c r="H97">
        <f>I96</f>
        <v>0.24630280454561332</v>
      </c>
      <c r="I97">
        <f>I91/(SQRT(I91)*SQRT(I91))</f>
        <v>1</v>
      </c>
      <c r="J97">
        <f>J91/(SQRT(I91)*SQRT(J92))</f>
        <v>0.93952028576007662</v>
      </c>
    </row>
    <row r="98" spans="1:10" x14ac:dyDescent="0.25">
      <c r="F98" t="s">
        <v>3</v>
      </c>
      <c r="G98">
        <f>J95</f>
        <v>0.92712855431506014</v>
      </c>
      <c r="H98">
        <f>J96</f>
        <v>0.50411803962673241</v>
      </c>
      <c r="I98">
        <f>J97</f>
        <v>0.93952028576007662</v>
      </c>
      <c r="J98">
        <f>J92/(SQRT(J92)*SQRT(J92))</f>
        <v>1.0000000000000002</v>
      </c>
    </row>
    <row r="100" spans="1:10" x14ac:dyDescent="0.25">
      <c r="C100" t="s">
        <v>0</v>
      </c>
      <c r="D100">
        <v>0.15</v>
      </c>
    </row>
    <row r="101" spans="1:10" x14ac:dyDescent="0.25">
      <c r="C101" t="s">
        <v>1</v>
      </c>
      <c r="D101">
        <v>0.25</v>
      </c>
      <c r="F101" t="s">
        <v>7</v>
      </c>
      <c r="G101">
        <f>D100*B43+D101*C43+D102*D43+D103*E43</f>
        <v>3.0896124999999999</v>
      </c>
      <c r="H101">
        <f>B146</f>
        <v>3.0896125000000008</v>
      </c>
      <c r="J101">
        <f>LN(G101/H101)</f>
        <v>-3.3306690738754701E-16</v>
      </c>
    </row>
    <row r="102" spans="1:10" x14ac:dyDescent="0.25">
      <c r="C102" t="s">
        <v>2</v>
      </c>
      <c r="D102">
        <v>0.25</v>
      </c>
      <c r="F102" t="s">
        <v>6</v>
      </c>
      <c r="G102">
        <f>D100*D100*G89+2*D100*D101*H89+2*D100*D102*I89+2*D100*D103*J89+D101*D101*H90+2*D101*D102*I90+2*D101*D103*J90+D102*D102*I91+2*D102*D103*J91+D103*D103*J92</f>
        <v>0.34628181859374996</v>
      </c>
      <c r="H102">
        <f>D146</f>
        <v>0.34628181859375001</v>
      </c>
      <c r="J102">
        <f>LN(G102/H102)</f>
        <v>-1.1102230246251565E-16</v>
      </c>
    </row>
    <row r="103" spans="1:10" x14ac:dyDescent="0.25">
      <c r="C103" t="s">
        <v>3</v>
      </c>
      <c r="D103">
        <f>1-D100-D101-D102</f>
        <v>0.35</v>
      </c>
    </row>
    <row r="105" spans="1:10" x14ac:dyDescent="0.25">
      <c r="A105" s="1">
        <v>39448</v>
      </c>
      <c r="B105">
        <f>B2*$D$100+C2*$D$101+D2*$D$102+E2*$D$103</f>
        <v>4.4924999999999997</v>
      </c>
      <c r="D105">
        <f>(B105-$B$146)^2</f>
        <v>1.9680933376562471</v>
      </c>
    </row>
    <row r="106" spans="1:10" x14ac:dyDescent="0.25">
      <c r="A106" s="1">
        <v>39539</v>
      </c>
      <c r="B106">
        <f t="shared" ref="B106:B144" si="61">B3*$D$100+C3*$D$101+D3*$D$102+E3*$D$103</f>
        <v>4.5259999999999998</v>
      </c>
      <c r="D106">
        <f t="shared" ref="D106:D144" si="62">(B106-$B$146)^2</f>
        <v>2.0632090501562472</v>
      </c>
    </row>
    <row r="107" spans="1:10" x14ac:dyDescent="0.25">
      <c r="A107" s="1">
        <v>39630</v>
      </c>
      <c r="B107">
        <f t="shared" si="61"/>
        <v>4.5809999999999995</v>
      </c>
      <c r="D107">
        <f t="shared" si="62"/>
        <v>2.2242366751562463</v>
      </c>
    </row>
    <row r="108" spans="1:10" x14ac:dyDescent="0.25">
      <c r="A108" s="1">
        <v>39722</v>
      </c>
      <c r="B108">
        <f t="shared" si="61"/>
        <v>4.0685000000000002</v>
      </c>
      <c r="D108">
        <f t="shared" si="62"/>
        <v>0.95822073765624893</v>
      </c>
    </row>
    <row r="109" spans="1:10" x14ac:dyDescent="0.25">
      <c r="A109" s="1">
        <v>39814</v>
      </c>
      <c r="B109">
        <f t="shared" si="61"/>
        <v>3.5444999999999998</v>
      </c>
      <c r="D109">
        <f t="shared" si="62"/>
        <v>0.2069226376562491</v>
      </c>
    </row>
    <row r="110" spans="1:10" x14ac:dyDescent="0.25">
      <c r="A110" s="1">
        <v>39904</v>
      </c>
      <c r="B110">
        <f t="shared" si="61"/>
        <v>3.6739999999999995</v>
      </c>
      <c r="D110">
        <f t="shared" si="62"/>
        <v>0.34150875015624849</v>
      </c>
    </row>
    <row r="111" spans="1:10" x14ac:dyDescent="0.25">
      <c r="A111" s="1">
        <v>39995</v>
      </c>
      <c r="B111">
        <f t="shared" si="61"/>
        <v>3.694</v>
      </c>
      <c r="D111">
        <f t="shared" si="62"/>
        <v>0.36528425015624905</v>
      </c>
    </row>
    <row r="112" spans="1:10" x14ac:dyDescent="0.25">
      <c r="A112" s="1">
        <v>40087</v>
      </c>
      <c r="B112">
        <f t="shared" si="61"/>
        <v>3.5510000000000002</v>
      </c>
      <c r="D112">
        <f t="shared" si="62"/>
        <v>0.21287842515624944</v>
      </c>
    </row>
    <row r="113" spans="1:4" x14ac:dyDescent="0.25">
      <c r="A113" s="1">
        <v>40179</v>
      </c>
      <c r="B113">
        <f t="shared" si="61"/>
        <v>3.6579999999999999</v>
      </c>
      <c r="D113">
        <f t="shared" si="62"/>
        <v>0.32306435015624907</v>
      </c>
    </row>
    <row r="114" spans="1:4" x14ac:dyDescent="0.25">
      <c r="A114" s="1">
        <v>40269</v>
      </c>
      <c r="B114">
        <f t="shared" si="61"/>
        <v>3.5505</v>
      </c>
      <c r="D114">
        <f t="shared" si="62"/>
        <v>0.21241728765624929</v>
      </c>
    </row>
    <row r="115" spans="1:4" x14ac:dyDescent="0.25">
      <c r="A115" s="1">
        <v>40360</v>
      </c>
      <c r="B115">
        <f t="shared" si="61"/>
        <v>3.1594999999999995</v>
      </c>
      <c r="D115">
        <f t="shared" si="62"/>
        <v>4.8842626562498282E-3</v>
      </c>
    </row>
    <row r="116" spans="1:4" x14ac:dyDescent="0.25">
      <c r="A116" s="1">
        <v>40452</v>
      </c>
      <c r="B116">
        <f t="shared" si="61"/>
        <v>3.2309999999999999</v>
      </c>
      <c r="D116">
        <f t="shared" si="62"/>
        <v>1.9990425156249748E-2</v>
      </c>
    </row>
    <row r="117" spans="1:4" x14ac:dyDescent="0.25">
      <c r="A117" s="1">
        <v>40544</v>
      </c>
      <c r="B117">
        <f t="shared" si="61"/>
        <v>3.5314999999999999</v>
      </c>
      <c r="D117">
        <f t="shared" si="62"/>
        <v>0.1952645626562492</v>
      </c>
    </row>
    <row r="118" spans="1:4" x14ac:dyDescent="0.25">
      <c r="A118" s="1">
        <v>40634</v>
      </c>
      <c r="B118">
        <f t="shared" si="61"/>
        <v>3.38</v>
      </c>
      <c r="D118">
        <f t="shared" si="62"/>
        <v>8.4324900156249494E-2</v>
      </c>
    </row>
    <row r="119" spans="1:4" x14ac:dyDescent="0.25">
      <c r="A119" s="1">
        <v>40725</v>
      </c>
      <c r="B119">
        <f t="shared" si="61"/>
        <v>2.9929999999999999</v>
      </c>
      <c r="D119">
        <f t="shared" si="62"/>
        <v>9.3339751562501704E-3</v>
      </c>
    </row>
    <row r="120" spans="1:4" x14ac:dyDescent="0.25">
      <c r="A120" s="1">
        <v>40817</v>
      </c>
      <c r="B120">
        <f t="shared" si="61"/>
        <v>2.6924999999999999</v>
      </c>
      <c r="D120">
        <f t="shared" si="62"/>
        <v>0.15769833765625069</v>
      </c>
    </row>
    <row r="121" spans="1:4" x14ac:dyDescent="0.25">
      <c r="A121" s="1">
        <v>40909</v>
      </c>
      <c r="B121">
        <f t="shared" si="61"/>
        <v>2.6704999999999997</v>
      </c>
      <c r="D121">
        <f t="shared" si="62"/>
        <v>0.17565528765625094</v>
      </c>
    </row>
    <row r="122" spans="1:4" x14ac:dyDescent="0.25">
      <c r="A122" s="1">
        <v>41000</v>
      </c>
      <c r="B122">
        <f t="shared" si="61"/>
        <v>2.5735000000000001</v>
      </c>
      <c r="D122">
        <f t="shared" si="62"/>
        <v>0.26637211265625066</v>
      </c>
    </row>
    <row r="123" spans="1:4" x14ac:dyDescent="0.25">
      <c r="A123" s="1">
        <v>41091</v>
      </c>
      <c r="B123">
        <f t="shared" si="61"/>
        <v>2.3759999999999999</v>
      </c>
      <c r="D123">
        <f t="shared" si="62"/>
        <v>0.50924280015625123</v>
      </c>
    </row>
    <row r="124" spans="1:4" x14ac:dyDescent="0.25">
      <c r="A124" s="1">
        <v>41183</v>
      </c>
      <c r="B124">
        <f t="shared" si="61"/>
        <v>2.3374999999999999</v>
      </c>
      <c r="D124">
        <f t="shared" si="62"/>
        <v>0.56567321265625126</v>
      </c>
    </row>
    <row r="125" spans="1:4" x14ac:dyDescent="0.25">
      <c r="A125" s="1">
        <v>41275</v>
      </c>
      <c r="B125">
        <f t="shared" si="61"/>
        <v>2.5074999999999998</v>
      </c>
      <c r="D125">
        <f t="shared" si="62"/>
        <v>0.33885496265625109</v>
      </c>
    </row>
    <row r="126" spans="1:4" x14ac:dyDescent="0.25">
      <c r="A126" s="1">
        <v>41365</v>
      </c>
      <c r="B126">
        <f t="shared" si="61"/>
        <v>2.5854999999999997</v>
      </c>
      <c r="D126">
        <f t="shared" si="62"/>
        <v>0.25412941265625111</v>
      </c>
    </row>
    <row r="127" spans="1:4" x14ac:dyDescent="0.25">
      <c r="A127" s="1">
        <v>41456</v>
      </c>
      <c r="B127">
        <f t="shared" si="61"/>
        <v>3.093</v>
      </c>
      <c r="D127">
        <f t="shared" si="62"/>
        <v>1.1475156249994652E-5</v>
      </c>
    </row>
    <row r="128" spans="1:4" x14ac:dyDescent="0.25">
      <c r="A128" s="1">
        <v>41548</v>
      </c>
      <c r="B128">
        <f t="shared" si="61"/>
        <v>3.0750000000000002</v>
      </c>
      <c r="D128">
        <f t="shared" si="62"/>
        <v>2.1352515625001705E-4</v>
      </c>
    </row>
    <row r="129" spans="1:4" x14ac:dyDescent="0.25">
      <c r="A129" s="1">
        <v>41640</v>
      </c>
      <c r="B129">
        <f t="shared" si="61"/>
        <v>3.0665</v>
      </c>
      <c r="D129">
        <f t="shared" si="62"/>
        <v>5.3418765625003499E-4</v>
      </c>
    </row>
    <row r="130" spans="1:4" x14ac:dyDescent="0.25">
      <c r="A130" s="1">
        <v>41730</v>
      </c>
      <c r="B130">
        <f t="shared" si="61"/>
        <v>2.9359999999999999</v>
      </c>
      <c r="D130">
        <f t="shared" si="62"/>
        <v>2.359680015625025E-2</v>
      </c>
    </row>
    <row r="131" spans="1:4" x14ac:dyDescent="0.25">
      <c r="A131" s="1">
        <v>41821</v>
      </c>
      <c r="B131">
        <f t="shared" si="61"/>
        <v>2.8614999999999999</v>
      </c>
      <c r="D131">
        <f t="shared" si="62"/>
        <v>5.2035312656250381E-2</v>
      </c>
    </row>
    <row r="132" spans="1:4" x14ac:dyDescent="0.25">
      <c r="A132" s="1">
        <v>41913</v>
      </c>
      <c r="B132">
        <f t="shared" si="61"/>
        <v>2.7029999999999998</v>
      </c>
      <c r="D132">
        <f t="shared" si="62"/>
        <v>0.14946922515625072</v>
      </c>
    </row>
    <row r="133" spans="1:4" x14ac:dyDescent="0.25">
      <c r="A133" s="1">
        <v>42005</v>
      </c>
      <c r="B133">
        <f t="shared" si="61"/>
        <v>2.4975000000000001</v>
      </c>
      <c r="D133">
        <f t="shared" si="62"/>
        <v>0.35059721265625082</v>
      </c>
    </row>
    <row r="134" spans="1:4" x14ac:dyDescent="0.25">
      <c r="A134" s="1">
        <v>42095</v>
      </c>
      <c r="B134">
        <f t="shared" si="61"/>
        <v>2.6360000000000001</v>
      </c>
      <c r="D134">
        <f t="shared" si="62"/>
        <v>0.20576430015625058</v>
      </c>
    </row>
    <row r="135" spans="1:4" x14ac:dyDescent="0.25">
      <c r="A135" s="1">
        <v>42186</v>
      </c>
      <c r="B135">
        <f t="shared" si="61"/>
        <v>2.7504999999999997</v>
      </c>
      <c r="D135">
        <f t="shared" si="62"/>
        <v>0.11499728765625071</v>
      </c>
    </row>
    <row r="136" spans="1:4" x14ac:dyDescent="0.25">
      <c r="A136" s="1">
        <v>42278</v>
      </c>
      <c r="B136">
        <f t="shared" si="61"/>
        <v>2.7235</v>
      </c>
      <c r="D136">
        <f t="shared" si="62"/>
        <v>0.13403836265625052</v>
      </c>
    </row>
    <row r="137" spans="1:4" x14ac:dyDescent="0.25">
      <c r="A137" s="1">
        <v>42370</v>
      </c>
      <c r="B137">
        <f t="shared" si="61"/>
        <v>2.6529999999999996</v>
      </c>
      <c r="D137">
        <f t="shared" si="62"/>
        <v>0.19063047515625103</v>
      </c>
    </row>
    <row r="138" spans="1:4" x14ac:dyDescent="0.25">
      <c r="A138" s="1">
        <v>42461</v>
      </c>
      <c r="B138">
        <f t="shared" si="61"/>
        <v>2.4864999999999999</v>
      </c>
      <c r="D138">
        <f t="shared" si="62"/>
        <v>0.36374468765625101</v>
      </c>
    </row>
    <row r="139" spans="1:4" x14ac:dyDescent="0.25">
      <c r="A139" s="1">
        <v>42552</v>
      </c>
      <c r="B139">
        <f t="shared" si="61"/>
        <v>2.3514999999999997</v>
      </c>
      <c r="D139">
        <f t="shared" si="62"/>
        <v>0.54481006265625154</v>
      </c>
    </row>
    <row r="140" spans="1:4" x14ac:dyDescent="0.25">
      <c r="A140" s="1">
        <v>42644</v>
      </c>
      <c r="B140">
        <f t="shared" si="61"/>
        <v>2.7275</v>
      </c>
      <c r="D140">
        <f t="shared" si="62"/>
        <v>0.13112546265625052</v>
      </c>
    </row>
    <row r="141" spans="1:4" x14ac:dyDescent="0.25">
      <c r="A141" s="1">
        <v>42736</v>
      </c>
      <c r="B141">
        <f t="shared" si="61"/>
        <v>2.9695</v>
      </c>
      <c r="D141">
        <f t="shared" si="62"/>
        <v>1.4427012656250175E-2</v>
      </c>
    </row>
    <row r="142" spans="1:4" x14ac:dyDescent="0.25">
      <c r="A142" s="1">
        <v>42826</v>
      </c>
      <c r="B142">
        <f t="shared" si="61"/>
        <v>2.9095</v>
      </c>
      <c r="D142">
        <f t="shared" si="62"/>
        <v>3.2440512656250281E-2</v>
      </c>
    </row>
    <row r="143" spans="1:4" x14ac:dyDescent="0.25">
      <c r="A143" s="1">
        <v>42917</v>
      </c>
      <c r="B143">
        <f t="shared" si="61"/>
        <v>2.8689999999999998</v>
      </c>
      <c r="D143">
        <f t="shared" si="62"/>
        <v>4.8669875156250438E-2</v>
      </c>
    </row>
    <row r="144" spans="1:4" x14ac:dyDescent="0.25">
      <c r="A144" s="1">
        <v>43009</v>
      </c>
      <c r="B144">
        <f t="shared" si="61"/>
        <v>2.8975</v>
      </c>
      <c r="D144">
        <f t="shared" si="62"/>
        <v>3.6907212656250306E-2</v>
      </c>
    </row>
    <row r="146" spans="2:4" x14ac:dyDescent="0.25">
      <c r="B146">
        <f>AVERAGE(B105:B144)</f>
        <v>3.0896125000000008</v>
      </c>
      <c r="D146">
        <f>AVERAGE(D105:D144)</f>
        <v>0.34628181859375001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5" workbookViewId="0">
      <selection sqref="A1:E42"/>
    </sheetView>
  </sheetViews>
  <sheetFormatPr defaultRowHeight="15" x14ac:dyDescent="0.25"/>
  <cols>
    <col min="1" max="1" width="10.42578125" bestFit="1" customWidth="1"/>
  </cols>
  <sheetData>
    <row r="1" spans="1:11" x14ac:dyDescent="0.25">
      <c r="B1" t="s">
        <v>3</v>
      </c>
      <c r="C1" t="s">
        <v>8</v>
      </c>
      <c r="D1" t="s">
        <v>9</v>
      </c>
      <c r="E1" t="s">
        <v>10</v>
      </c>
    </row>
    <row r="2" spans="1:11" x14ac:dyDescent="0.25">
      <c r="A2" s="1">
        <v>39264</v>
      </c>
      <c r="B2" s="2">
        <v>2.7</v>
      </c>
      <c r="C2" s="2">
        <v>4.41</v>
      </c>
      <c r="D2" s="2">
        <v>1.2</v>
      </c>
      <c r="E2" s="2">
        <v>2.14</v>
      </c>
      <c r="K2" s="1"/>
    </row>
    <row r="3" spans="1:11" x14ac:dyDescent="0.25">
      <c r="A3" s="1">
        <v>39356</v>
      </c>
      <c r="B3" s="2">
        <v>3.09</v>
      </c>
      <c r="C3" s="2">
        <v>4.5999999999999996</v>
      </c>
      <c r="D3" s="2">
        <v>1.31</v>
      </c>
      <c r="E3" s="2">
        <v>2.4700000000000002</v>
      </c>
      <c r="K3" s="1"/>
    </row>
    <row r="4" spans="1:11" x14ac:dyDescent="0.25">
      <c r="A4" s="1">
        <v>39448</v>
      </c>
      <c r="B4" s="2">
        <v>3.66</v>
      </c>
      <c r="C4" s="2">
        <v>4.7699999999999996</v>
      </c>
      <c r="D4" s="2">
        <v>1.45</v>
      </c>
      <c r="E4" s="2">
        <v>2.86</v>
      </c>
      <c r="K4" s="1"/>
    </row>
    <row r="5" spans="1:11" x14ac:dyDescent="0.25">
      <c r="A5" s="1">
        <v>39539</v>
      </c>
      <c r="B5" s="2">
        <v>4.38</v>
      </c>
      <c r="C5" s="2">
        <v>4.9000000000000004</v>
      </c>
      <c r="D5" s="2">
        <v>1.76</v>
      </c>
      <c r="E5" s="2">
        <v>3.32</v>
      </c>
      <c r="K5" s="1"/>
    </row>
    <row r="6" spans="1:11" x14ac:dyDescent="0.25">
      <c r="A6" s="1">
        <v>39630</v>
      </c>
      <c r="B6" s="2">
        <v>5.3</v>
      </c>
      <c r="C6" s="2">
        <v>4.8</v>
      </c>
      <c r="D6" s="2">
        <v>1.75</v>
      </c>
      <c r="E6" s="2">
        <v>3.72</v>
      </c>
      <c r="K6" s="1"/>
    </row>
    <row r="7" spans="1:11" x14ac:dyDescent="0.25">
      <c r="A7" s="1">
        <v>39722</v>
      </c>
      <c r="B7" s="2">
        <v>6.6</v>
      </c>
      <c r="C7" s="2">
        <v>5.64</v>
      </c>
      <c r="D7" s="2">
        <v>2.56</v>
      </c>
      <c r="E7" s="2">
        <v>4.75</v>
      </c>
      <c r="K7" s="1"/>
    </row>
    <row r="8" spans="1:11" x14ac:dyDescent="0.25">
      <c r="A8" s="1">
        <v>39814</v>
      </c>
      <c r="B8" s="2">
        <v>7.95</v>
      </c>
      <c r="C8" s="2">
        <v>6.51</v>
      </c>
      <c r="D8" s="2">
        <v>3.2</v>
      </c>
      <c r="E8" s="2">
        <v>5.64</v>
      </c>
      <c r="K8" s="1"/>
    </row>
    <row r="9" spans="1:11" x14ac:dyDescent="0.25">
      <c r="A9" s="1">
        <v>39904</v>
      </c>
      <c r="B9" s="2">
        <v>8.59</v>
      </c>
      <c r="C9" s="2">
        <v>6.77</v>
      </c>
      <c r="D9" s="2">
        <v>3.76</v>
      </c>
      <c r="E9" s="2">
        <v>6.37</v>
      </c>
      <c r="K9" s="1"/>
    </row>
    <row r="10" spans="1:11" x14ac:dyDescent="0.25">
      <c r="A10" s="1">
        <v>39995</v>
      </c>
      <c r="B10" s="2">
        <v>9.5399999999999991</v>
      </c>
      <c r="C10" s="2">
        <v>6.49</v>
      </c>
      <c r="D10" s="2">
        <v>4.3499999999999996</v>
      </c>
      <c r="E10" s="2">
        <v>6.94</v>
      </c>
      <c r="K10" s="1"/>
    </row>
    <row r="11" spans="1:11" x14ac:dyDescent="0.25">
      <c r="A11" s="1">
        <v>40087</v>
      </c>
      <c r="B11" s="2">
        <v>10.35</v>
      </c>
      <c r="C11" s="2">
        <v>6.33</v>
      </c>
      <c r="D11" s="2">
        <v>4.3</v>
      </c>
      <c r="E11" s="2">
        <v>7.3</v>
      </c>
      <c r="K11" s="1"/>
    </row>
    <row r="12" spans="1:11" x14ac:dyDescent="0.25">
      <c r="A12" s="1">
        <v>40179</v>
      </c>
      <c r="B12" s="2">
        <v>11.53</v>
      </c>
      <c r="C12" s="2">
        <v>5.78</v>
      </c>
      <c r="D12" s="2">
        <v>3.95</v>
      </c>
      <c r="E12" s="2">
        <v>7.4</v>
      </c>
      <c r="K12" s="1"/>
    </row>
    <row r="13" spans="1:11" x14ac:dyDescent="0.25">
      <c r="A13" s="1">
        <v>40269</v>
      </c>
      <c r="B13" s="2">
        <v>11.06</v>
      </c>
      <c r="C13" s="2">
        <v>5.0999999999999996</v>
      </c>
      <c r="D13" s="2">
        <v>3.62</v>
      </c>
      <c r="E13" s="2">
        <v>7.21</v>
      </c>
      <c r="K13" s="1"/>
    </row>
    <row r="14" spans="1:11" x14ac:dyDescent="0.25">
      <c r="A14" s="1">
        <v>40360</v>
      </c>
      <c r="B14" s="2">
        <v>10.6</v>
      </c>
      <c r="C14" s="2">
        <v>4.58</v>
      </c>
      <c r="D14" s="2">
        <v>3.3</v>
      </c>
      <c r="E14" s="2">
        <v>6.89</v>
      </c>
      <c r="K14" s="1"/>
    </row>
    <row r="15" spans="1:11" x14ac:dyDescent="0.25">
      <c r="A15" s="1">
        <v>40452</v>
      </c>
      <c r="B15" s="2">
        <v>10.37</v>
      </c>
      <c r="C15" s="2">
        <v>4.1399999999999997</v>
      </c>
      <c r="D15" s="2">
        <v>2.98</v>
      </c>
      <c r="E15" s="2">
        <v>6.38</v>
      </c>
      <c r="K15" s="1"/>
    </row>
    <row r="16" spans="1:11" x14ac:dyDescent="0.25">
      <c r="A16" s="1">
        <v>40544</v>
      </c>
      <c r="B16" s="2">
        <v>10.35</v>
      </c>
      <c r="C16" s="2">
        <v>3.82</v>
      </c>
      <c r="D16" s="2">
        <v>2.4500000000000002</v>
      </c>
      <c r="E16" s="2">
        <v>6.2</v>
      </c>
      <c r="K16" s="1"/>
    </row>
    <row r="17" spans="1:11" x14ac:dyDescent="0.25">
      <c r="A17" s="1">
        <v>40634</v>
      </c>
      <c r="B17" s="2">
        <v>10.52</v>
      </c>
      <c r="C17" s="2">
        <v>3.65</v>
      </c>
      <c r="D17" s="2">
        <v>2.11</v>
      </c>
      <c r="E17" s="2">
        <v>5.96</v>
      </c>
      <c r="K17" s="1"/>
    </row>
    <row r="18" spans="1:11" x14ac:dyDescent="0.25">
      <c r="A18" s="1">
        <v>40725</v>
      </c>
      <c r="B18" s="2">
        <v>10.5</v>
      </c>
      <c r="C18" s="2">
        <v>3.45</v>
      </c>
      <c r="D18" s="2">
        <v>1.83</v>
      </c>
      <c r="E18" s="2">
        <v>5.7</v>
      </c>
      <c r="K18" s="1"/>
    </row>
    <row r="19" spans="1:11" x14ac:dyDescent="0.25">
      <c r="A19" s="1">
        <v>40817</v>
      </c>
      <c r="B19" s="2">
        <v>10.29</v>
      </c>
      <c r="C19" s="2">
        <v>3.25</v>
      </c>
      <c r="D19" s="2">
        <v>1.65</v>
      </c>
      <c r="E19" s="2">
        <v>5.46</v>
      </c>
      <c r="K19" s="1"/>
    </row>
    <row r="20" spans="1:11" x14ac:dyDescent="0.25">
      <c r="A20" s="1">
        <v>40909</v>
      </c>
      <c r="B20" s="2">
        <v>10.35</v>
      </c>
      <c r="C20" s="2">
        <v>3.06</v>
      </c>
      <c r="D20" s="2">
        <v>1.53</v>
      </c>
      <c r="E20" s="2">
        <v>5.27</v>
      </c>
      <c r="K20" s="1"/>
    </row>
    <row r="21" spans="1:11" x14ac:dyDescent="0.25">
      <c r="A21" s="1">
        <v>41000</v>
      </c>
      <c r="B21" s="2">
        <v>10.42</v>
      </c>
      <c r="C21" s="2">
        <v>2.92</v>
      </c>
      <c r="D21" s="2">
        <v>1.4</v>
      </c>
      <c r="E21" s="2">
        <v>5.12</v>
      </c>
      <c r="K21" s="1"/>
    </row>
    <row r="22" spans="1:11" x14ac:dyDescent="0.25">
      <c r="A22" s="1">
        <v>41091</v>
      </c>
      <c r="B22" s="2">
        <v>10.43</v>
      </c>
      <c r="C22" s="2">
        <v>2.82</v>
      </c>
      <c r="D22" s="2">
        <v>1.25</v>
      </c>
      <c r="E22" s="2">
        <v>5.04</v>
      </c>
      <c r="K22" s="1"/>
    </row>
    <row r="23" spans="1:11" x14ac:dyDescent="0.25">
      <c r="A23" s="1">
        <v>41183</v>
      </c>
      <c r="B23" s="2">
        <v>10.050000000000001</v>
      </c>
      <c r="C23" s="2">
        <v>2.71</v>
      </c>
      <c r="D23" s="2">
        <v>1.18</v>
      </c>
      <c r="E23" s="2">
        <v>4.6500000000000004</v>
      </c>
      <c r="K23" s="1"/>
    </row>
    <row r="24" spans="1:11" x14ac:dyDescent="0.25">
      <c r="A24" s="1">
        <v>41275</v>
      </c>
      <c r="B24" s="2">
        <v>9.75</v>
      </c>
      <c r="C24" s="2">
        <v>2.65</v>
      </c>
      <c r="D24" s="2">
        <v>1.1100000000000001</v>
      </c>
      <c r="E24" s="2">
        <v>4.41</v>
      </c>
      <c r="K24" s="1"/>
    </row>
    <row r="25" spans="1:11" x14ac:dyDescent="0.25">
      <c r="A25" s="1">
        <v>41365</v>
      </c>
      <c r="B25" s="2">
        <v>9.2899999999999991</v>
      </c>
      <c r="C25" s="2">
        <v>2.5299999999999998</v>
      </c>
      <c r="D25" s="2">
        <v>1.04</v>
      </c>
      <c r="E25" s="2">
        <v>4.1399999999999997</v>
      </c>
      <c r="K25" s="1"/>
    </row>
    <row r="26" spans="1:11" x14ac:dyDescent="0.25">
      <c r="A26" s="1">
        <v>41456</v>
      </c>
      <c r="B26" s="2">
        <v>8.65</v>
      </c>
      <c r="C26" s="2">
        <v>2.44</v>
      </c>
      <c r="D26" s="2">
        <v>0.98</v>
      </c>
      <c r="E26" s="2">
        <v>3.77</v>
      </c>
      <c r="K26" s="1"/>
    </row>
    <row r="27" spans="1:11" x14ac:dyDescent="0.25">
      <c r="A27" s="1">
        <v>41548</v>
      </c>
      <c r="B27" s="2">
        <v>8.32</v>
      </c>
      <c r="C27" s="2">
        <v>2.38</v>
      </c>
      <c r="D27" s="2">
        <v>0.89</v>
      </c>
      <c r="E27" s="2">
        <v>3.52</v>
      </c>
      <c r="K27" s="1"/>
    </row>
    <row r="28" spans="1:11" x14ac:dyDescent="0.25">
      <c r="A28" s="1">
        <v>41640</v>
      </c>
      <c r="B28" s="2">
        <v>7.77</v>
      </c>
      <c r="C28" s="2">
        <v>2.3199999999999998</v>
      </c>
      <c r="D28" s="2">
        <v>0.9</v>
      </c>
      <c r="E28" s="2">
        <v>3.31</v>
      </c>
      <c r="K28" s="1"/>
    </row>
    <row r="29" spans="1:11" x14ac:dyDescent="0.25">
      <c r="A29" s="1">
        <v>41730</v>
      </c>
      <c r="B29" s="2">
        <v>7.42</v>
      </c>
      <c r="C29" s="2">
        <v>2.2599999999999998</v>
      </c>
      <c r="D29" s="2">
        <v>0.8</v>
      </c>
      <c r="E29" s="2">
        <v>3.08</v>
      </c>
      <c r="K29" s="1"/>
    </row>
    <row r="30" spans="1:11" x14ac:dyDescent="0.25">
      <c r="A30" s="1">
        <v>41821</v>
      </c>
      <c r="B30" s="2">
        <v>7.06</v>
      </c>
      <c r="C30" s="2">
        <v>2.2000000000000002</v>
      </c>
      <c r="D30" s="2">
        <v>0.77</v>
      </c>
      <c r="E30" s="2">
        <v>2.9</v>
      </c>
      <c r="K30" s="1"/>
    </row>
    <row r="31" spans="1:11" x14ac:dyDescent="0.25">
      <c r="A31" s="1">
        <v>41913</v>
      </c>
      <c r="B31" s="2">
        <v>6.53</v>
      </c>
      <c r="C31" s="2">
        <v>2.15</v>
      </c>
      <c r="D31" s="2">
        <v>0.72</v>
      </c>
      <c r="E31" s="2">
        <v>2.71</v>
      </c>
      <c r="K31" s="1"/>
    </row>
    <row r="32" spans="1:11" x14ac:dyDescent="0.25">
      <c r="A32" s="1">
        <v>42005</v>
      </c>
      <c r="B32" s="2">
        <v>6.23</v>
      </c>
      <c r="C32" s="2">
        <v>2.12</v>
      </c>
      <c r="D32" s="2">
        <v>0.74</v>
      </c>
      <c r="E32" s="2">
        <v>2.4900000000000002</v>
      </c>
      <c r="K32" s="1"/>
    </row>
    <row r="33" spans="1:11" x14ac:dyDescent="0.25">
      <c r="A33" s="1">
        <v>42095</v>
      </c>
      <c r="B33" s="2">
        <v>5.82</v>
      </c>
      <c r="C33" s="2">
        <v>2.12</v>
      </c>
      <c r="D33" s="2">
        <v>0.81</v>
      </c>
      <c r="E33" s="2">
        <v>2.38</v>
      </c>
      <c r="K33" s="1"/>
    </row>
    <row r="34" spans="1:11" x14ac:dyDescent="0.25">
      <c r="A34" s="1">
        <v>42186</v>
      </c>
      <c r="B34" s="2">
        <v>5.4</v>
      </c>
      <c r="C34" s="2">
        <v>2.15</v>
      </c>
      <c r="D34" s="2">
        <v>0.9</v>
      </c>
      <c r="E34" s="2">
        <v>2.2799999999999998</v>
      </c>
      <c r="K34" s="1"/>
    </row>
    <row r="35" spans="1:11" x14ac:dyDescent="0.25">
      <c r="A35" s="1">
        <v>42278</v>
      </c>
      <c r="B35" s="2">
        <v>5.08</v>
      </c>
      <c r="C35" s="2">
        <v>2.15</v>
      </c>
      <c r="D35" s="2">
        <v>1.02</v>
      </c>
      <c r="E35" s="2">
        <v>2.2000000000000002</v>
      </c>
      <c r="K35" s="1"/>
    </row>
    <row r="36" spans="1:11" x14ac:dyDescent="0.25">
      <c r="A36" s="1">
        <v>42370</v>
      </c>
      <c r="B36" s="2">
        <v>4.8</v>
      </c>
      <c r="C36" s="2">
        <v>2.16</v>
      </c>
      <c r="D36" s="2">
        <v>1.49</v>
      </c>
      <c r="E36" s="2">
        <v>2.1800000000000002</v>
      </c>
      <c r="K36" s="1"/>
    </row>
    <row r="37" spans="1:11" x14ac:dyDescent="0.25">
      <c r="A37" s="1">
        <v>42461</v>
      </c>
      <c r="B37" s="2">
        <v>4.5999999999999996</v>
      </c>
      <c r="C37" s="2">
        <v>2.21</v>
      </c>
      <c r="D37" s="2">
        <v>1.6</v>
      </c>
      <c r="E37" s="2">
        <v>2.13</v>
      </c>
      <c r="K37" s="1"/>
    </row>
    <row r="38" spans="1:11" x14ac:dyDescent="0.25">
      <c r="A38" s="1">
        <v>42552</v>
      </c>
      <c r="B38" s="2">
        <v>4.3600000000000003</v>
      </c>
      <c r="C38" s="2">
        <v>2.29</v>
      </c>
      <c r="D38" s="2">
        <v>1.59</v>
      </c>
      <c r="E38" s="2">
        <v>2.0699999999999998</v>
      </c>
      <c r="K38" s="1"/>
    </row>
    <row r="39" spans="1:11" x14ac:dyDescent="0.25">
      <c r="A39" s="1">
        <v>42644</v>
      </c>
      <c r="B39" s="2">
        <v>4.1399999999999997</v>
      </c>
      <c r="C39" s="2">
        <v>2.36</v>
      </c>
      <c r="D39" s="2">
        <v>1.58</v>
      </c>
      <c r="E39" s="2">
        <v>2.04</v>
      </c>
      <c r="K39" s="1"/>
    </row>
    <row r="40" spans="1:11" x14ac:dyDescent="0.25">
      <c r="A40" s="1">
        <v>42736</v>
      </c>
      <c r="B40" s="2">
        <v>3.91</v>
      </c>
      <c r="C40" s="2">
        <v>2.42</v>
      </c>
      <c r="D40" s="2">
        <v>1.52</v>
      </c>
      <c r="E40" s="2">
        <v>1.94</v>
      </c>
      <c r="K40" s="1"/>
    </row>
    <row r="41" spans="1:11" x14ac:dyDescent="0.25">
      <c r="A41" s="1">
        <v>42826</v>
      </c>
      <c r="B41" s="2">
        <v>3.7</v>
      </c>
      <c r="C41" s="2">
        <v>2.48</v>
      </c>
      <c r="D41" s="2">
        <v>1.36</v>
      </c>
      <c r="E41" s="2">
        <v>1.84</v>
      </c>
      <c r="K41" s="1"/>
    </row>
    <row r="42" spans="1:11" x14ac:dyDescent="0.25">
      <c r="A42" s="1">
        <v>42917</v>
      </c>
      <c r="B42" s="2">
        <v>3.62</v>
      </c>
      <c r="C42" s="2">
        <v>2.5299999999999998</v>
      </c>
      <c r="D42" s="2">
        <v>1.27</v>
      </c>
      <c r="E42" s="2">
        <v>1.83</v>
      </c>
      <c r="K4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Moss,Charles Britt</dc:creator>
  <cp:lastModifiedBy>Moss,Charles Britt</cp:lastModifiedBy>
  <dcterms:created xsi:type="dcterms:W3CDTF">2018-01-09T19:46:22Z</dcterms:created>
  <dcterms:modified xsi:type="dcterms:W3CDTF">2018-01-09T20:35:58Z</dcterms:modified>
</cp:coreProperties>
</file>