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bmoss\Dropbox (UFL)\AEB4138\"/>
    </mc:Choice>
  </mc:AlternateContent>
  <bookViews>
    <workbookView xWindow="0" yWindow="0" windowWidth="25200" windowHeight="1305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9" i="1" l="1"/>
  <c r="B39" i="1"/>
  <c r="C38" i="1"/>
  <c r="B38" i="1"/>
  <c r="C37" i="1"/>
  <c r="B37" i="1"/>
  <c r="C36" i="1"/>
  <c r="B36" i="1"/>
  <c r="C35" i="1"/>
  <c r="B35" i="1"/>
  <c r="C32" i="1"/>
  <c r="B32" i="1"/>
  <c r="C31" i="1"/>
  <c r="B31" i="1"/>
  <c r="C30" i="1"/>
  <c r="B30" i="1"/>
  <c r="C28" i="1"/>
  <c r="B28" i="1"/>
  <c r="C27" i="1"/>
  <c r="B27" i="1"/>
  <c r="C26" i="1"/>
  <c r="B26" i="1"/>
  <c r="C24" i="1"/>
  <c r="B24" i="1"/>
  <c r="C22" i="1"/>
  <c r="C23" i="1" s="1"/>
  <c r="B16" i="1"/>
  <c r="B18" i="1" s="1"/>
  <c r="B22" i="1" s="1"/>
  <c r="B23" i="1" s="1"/>
  <c r="C10" i="1"/>
  <c r="B10" i="1"/>
  <c r="C5" i="1"/>
  <c r="C6" i="1" s="1"/>
  <c r="C8" i="1" s="1"/>
  <c r="B5" i="1"/>
  <c r="B6" i="1" s="1"/>
  <c r="B8" i="1" s="1"/>
</calcChain>
</file>

<file path=xl/sharedStrings.xml><?xml version="1.0" encoding="utf-8"?>
<sst xmlns="http://schemas.openxmlformats.org/spreadsheetml/2006/main" count="33" uniqueCount="27">
  <si>
    <t>Land and Buildings</t>
  </si>
  <si>
    <t>Arkansas</t>
  </si>
  <si>
    <t>Georgia</t>
  </si>
  <si>
    <t>Buildings (15 %)</t>
  </si>
  <si>
    <t>Land</t>
  </si>
  <si>
    <t>Price of Land</t>
  </si>
  <si>
    <t>Purchase Acres</t>
  </si>
  <si>
    <t>Acres</t>
  </si>
  <si>
    <t>Amount of Purchase</t>
  </si>
  <si>
    <t>Gross Cash Income</t>
  </si>
  <si>
    <t>Cash Expenses</t>
  </si>
  <si>
    <t>Net Cash Income</t>
  </si>
  <si>
    <t>Depreciation</t>
  </si>
  <si>
    <t>Net Income</t>
  </si>
  <si>
    <t>Interest Expense</t>
  </si>
  <si>
    <t>Retun on Assets</t>
  </si>
  <si>
    <t>Rate of Return on Assets</t>
  </si>
  <si>
    <t>Total Assets</t>
  </si>
  <si>
    <t>Imputed Interest Rate</t>
  </si>
  <si>
    <t>Total Liabilities</t>
  </si>
  <si>
    <t>Cash Operating Expense</t>
  </si>
  <si>
    <t>Net Operating Income</t>
  </si>
  <si>
    <t>Per Acre</t>
  </si>
  <si>
    <t>Estimated Future</t>
  </si>
  <si>
    <t>Net Cash Income (before interest)</t>
  </si>
  <si>
    <t>Cash Expenses (before interest)</t>
  </si>
  <si>
    <t>Net Income (before interest)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</si>
</sst>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9"/>
  <sheetViews>
    <sheetView tabSelected="1" topLeftCell="A13" workbookViewId="0">
      <selection activeCell="C39" sqref="C39"/>
    </sheetView>
  </sheetViews>
  <sheetFormatPr defaultRowHeight="15" x14ac:dyDescent="0.25"/>
  <cols>
    <col min="1" max="1" width="30.85546875" customWidth="1"/>
  </cols>
  <sheetData>
    <row r="2" spans="1:3" x14ac:dyDescent="0.25">
      <c r="B2" s="1" t="s">
        <v>1</v>
      </c>
      <c r="C2" s="1" t="s">
        <v>2</v>
      </c>
    </row>
    <row r="3" spans="1:3" x14ac:dyDescent="0.25">
      <c r="A3" t="s">
        <v>17</v>
      </c>
      <c r="B3" s="2">
        <v>1939709</v>
      </c>
      <c r="C3" s="2">
        <v>2563347</v>
      </c>
    </row>
    <row r="4" spans="1:3" x14ac:dyDescent="0.25">
      <c r="A4" t="s">
        <v>0</v>
      </c>
      <c r="B4" s="2">
        <v>1172865</v>
      </c>
      <c r="C4" s="2">
        <v>2019020</v>
      </c>
    </row>
    <row r="5" spans="1:3" x14ac:dyDescent="0.25">
      <c r="A5" t="s">
        <v>3</v>
      </c>
      <c r="B5" s="2">
        <f>ROUND(B4*0.15,0)</f>
        <v>175930</v>
      </c>
      <c r="C5" s="2">
        <f>ROUND(C4*0.15,0)</f>
        <v>302853</v>
      </c>
    </row>
    <row r="6" spans="1:3" x14ac:dyDescent="0.25">
      <c r="A6" t="s">
        <v>4</v>
      </c>
      <c r="B6" s="2">
        <f>B4-B5</f>
        <v>996935</v>
      </c>
      <c r="C6" s="2">
        <f>C4-C5</f>
        <v>1716167</v>
      </c>
    </row>
    <row r="7" spans="1:3" x14ac:dyDescent="0.25">
      <c r="A7" t="s">
        <v>5</v>
      </c>
      <c r="B7">
        <v>2390</v>
      </c>
      <c r="C7">
        <v>4100</v>
      </c>
    </row>
    <row r="8" spans="1:3" x14ac:dyDescent="0.25">
      <c r="A8" t="s">
        <v>7</v>
      </c>
      <c r="B8">
        <f>ROUND(B6/B7,2)</f>
        <v>417.13</v>
      </c>
      <c r="C8">
        <f>ROUND(C6/C7,2)</f>
        <v>418.58</v>
      </c>
    </row>
    <row r="9" spans="1:3" x14ac:dyDescent="0.25">
      <c r="A9" t="s">
        <v>6</v>
      </c>
      <c r="B9">
        <v>40</v>
      </c>
      <c r="C9">
        <v>40</v>
      </c>
    </row>
    <row r="10" spans="1:3" x14ac:dyDescent="0.25">
      <c r="A10" t="s">
        <v>8</v>
      </c>
      <c r="B10">
        <f>B7*B9</f>
        <v>95600</v>
      </c>
      <c r="C10">
        <f>C7*C9</f>
        <v>164000</v>
      </c>
    </row>
    <row r="12" spans="1:3" x14ac:dyDescent="0.25">
      <c r="A12" t="s">
        <v>19</v>
      </c>
      <c r="B12" s="2">
        <v>386780</v>
      </c>
      <c r="C12" s="2">
        <v>417040</v>
      </c>
    </row>
    <row r="14" spans="1:3" x14ac:dyDescent="0.25">
      <c r="A14" t="s">
        <v>9</v>
      </c>
      <c r="B14" s="2">
        <v>915884</v>
      </c>
      <c r="C14" s="2">
        <v>910424</v>
      </c>
    </row>
    <row r="15" spans="1:3" x14ac:dyDescent="0.25">
      <c r="A15" t="s">
        <v>10</v>
      </c>
      <c r="B15" s="2">
        <v>639648</v>
      </c>
      <c r="C15" s="2">
        <v>710889</v>
      </c>
    </row>
    <row r="16" spans="1:3" x14ac:dyDescent="0.25">
      <c r="A16" t="s">
        <v>11</v>
      </c>
      <c r="B16" s="2">
        <f>B14-B15</f>
        <v>276236</v>
      </c>
      <c r="C16" s="2">
        <v>199535</v>
      </c>
    </row>
    <row r="17" spans="1:3" x14ac:dyDescent="0.25">
      <c r="A17" t="s">
        <v>12</v>
      </c>
      <c r="B17" s="2">
        <v>63202</v>
      </c>
      <c r="C17" s="2">
        <v>61359</v>
      </c>
    </row>
    <row r="18" spans="1:3" x14ac:dyDescent="0.25">
      <c r="A18" t="s">
        <v>13</v>
      </c>
      <c r="B18" s="2">
        <f>B16-B17</f>
        <v>213034</v>
      </c>
      <c r="C18" s="2">
        <v>138176</v>
      </c>
    </row>
    <row r="20" spans="1:3" x14ac:dyDescent="0.25">
      <c r="A20" t="s">
        <v>14</v>
      </c>
      <c r="B20" s="2">
        <v>26407</v>
      </c>
      <c r="C20" s="2">
        <v>34920</v>
      </c>
    </row>
    <row r="22" spans="1:3" x14ac:dyDescent="0.25">
      <c r="A22" t="s">
        <v>15</v>
      </c>
      <c r="B22" s="2">
        <f>B18+B20</f>
        <v>239441</v>
      </c>
      <c r="C22" s="2">
        <f>C18+C20</f>
        <v>173096</v>
      </c>
    </row>
    <row r="23" spans="1:3" x14ac:dyDescent="0.25">
      <c r="A23" t="s">
        <v>16</v>
      </c>
      <c r="B23">
        <f>ROUND(100*B22/B3,2)</f>
        <v>12.34</v>
      </c>
      <c r="C23">
        <f>ROUND(100*C22/C3,2)</f>
        <v>6.75</v>
      </c>
    </row>
    <row r="24" spans="1:3" x14ac:dyDescent="0.25">
      <c r="A24" t="s">
        <v>18</v>
      </c>
      <c r="B24">
        <f>ROUND(100*B20/B12,2)</f>
        <v>6.83</v>
      </c>
      <c r="C24">
        <f>ROUND(100*C20/C12,2)</f>
        <v>8.3699999999999992</v>
      </c>
    </row>
    <row r="26" spans="1:3" x14ac:dyDescent="0.25">
      <c r="A26" t="s">
        <v>9</v>
      </c>
      <c r="B26" s="2">
        <f>B14</f>
        <v>915884</v>
      </c>
      <c r="C26" s="2">
        <f>C14</f>
        <v>910424</v>
      </c>
    </row>
    <row r="27" spans="1:3" x14ac:dyDescent="0.25">
      <c r="A27" t="s">
        <v>20</v>
      </c>
      <c r="B27" s="2">
        <f>B15-B20</f>
        <v>613241</v>
      </c>
      <c r="C27" s="2">
        <f>C15-C20</f>
        <v>675969</v>
      </c>
    </row>
    <row r="28" spans="1:3" x14ac:dyDescent="0.25">
      <c r="A28" t="s">
        <v>21</v>
      </c>
      <c r="B28" s="2">
        <f>B26-B27</f>
        <v>302643</v>
      </c>
      <c r="C28" s="2">
        <f>C26-C27</f>
        <v>234455</v>
      </c>
    </row>
    <row r="29" spans="1:3" x14ac:dyDescent="0.25">
      <c r="A29" t="s">
        <v>22</v>
      </c>
    </row>
    <row r="30" spans="1:3" x14ac:dyDescent="0.25">
      <c r="A30" t="s">
        <v>9</v>
      </c>
      <c r="B30" s="3">
        <f>ROUND(B26/B$8,2)</f>
        <v>2195.6799999999998</v>
      </c>
      <c r="C30" s="3">
        <f t="shared" ref="C30:C32" si="0">ROUND(C26/C$8,2)</f>
        <v>2175.0300000000002</v>
      </c>
    </row>
    <row r="31" spans="1:3" x14ac:dyDescent="0.25">
      <c r="A31" t="s">
        <v>20</v>
      </c>
      <c r="B31" s="3">
        <f t="shared" ref="B31:C31" si="1">ROUND(B27/B$8,2)</f>
        <v>1470.14</v>
      </c>
      <c r="C31" s="3">
        <f t="shared" si="0"/>
        <v>1614.91</v>
      </c>
    </row>
    <row r="32" spans="1:3" x14ac:dyDescent="0.25">
      <c r="A32" t="s">
        <v>21</v>
      </c>
      <c r="B32" s="3">
        <f t="shared" ref="B32:C32" si="2">ROUND(B28/B$8,2)</f>
        <v>725.54</v>
      </c>
      <c r="C32" s="3">
        <f t="shared" si="0"/>
        <v>560.12</v>
      </c>
    </row>
    <row r="34" spans="1:3" x14ac:dyDescent="0.25">
      <c r="A34" t="s">
        <v>23</v>
      </c>
    </row>
    <row r="35" spans="1:3" x14ac:dyDescent="0.25">
      <c r="A35" t="s">
        <v>9</v>
      </c>
      <c r="B35" s="2">
        <f>ROUND((B$8+B$9)*B30,0)</f>
        <v>1003711</v>
      </c>
      <c r="C35" s="2">
        <f t="shared" ref="C35:C37" si="3">ROUND((C$8+C$9)*C30,0)</f>
        <v>997425</v>
      </c>
    </row>
    <row r="36" spans="1:3" x14ac:dyDescent="0.25">
      <c r="A36" t="s">
        <v>25</v>
      </c>
      <c r="B36" s="2">
        <f t="shared" ref="B36:C36" si="4">ROUND((B$8+B$9)*B31,0)</f>
        <v>672045</v>
      </c>
      <c r="C36" s="2">
        <f t="shared" si="3"/>
        <v>740565</v>
      </c>
    </row>
    <row r="37" spans="1:3" x14ac:dyDescent="0.25">
      <c r="A37" t="s">
        <v>24</v>
      </c>
      <c r="B37" s="2">
        <f t="shared" ref="B37:C37" si="5">ROUND((B$8+B$9)*B32,0)</f>
        <v>331666</v>
      </c>
      <c r="C37" s="2">
        <f t="shared" si="3"/>
        <v>256860</v>
      </c>
    </row>
    <row r="38" spans="1:3" x14ac:dyDescent="0.25">
      <c r="A38" t="s">
        <v>12</v>
      </c>
      <c r="B38" s="2">
        <f>B17</f>
        <v>63202</v>
      </c>
      <c r="C38" s="2">
        <f>C17</f>
        <v>61359</v>
      </c>
    </row>
    <row r="39" spans="1:3" x14ac:dyDescent="0.25">
      <c r="A39" t="s">
        <v>26</v>
      </c>
      <c r="B39" s="2">
        <f>B37-B38</f>
        <v>268464</v>
      </c>
      <c r="C39" s="2">
        <f>C37-C38</f>
        <v>195501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Moss,Charles Britt</dc:creator>
  <cp:lastModifiedBy>Moss,Charles Britt</cp:lastModifiedBy>
  <dcterms:created xsi:type="dcterms:W3CDTF">2018-04-12T12:01:51Z</dcterms:created>
  <dcterms:modified xsi:type="dcterms:W3CDTF">2018-04-12T12:17:23Z</dcterms:modified>
</cp:coreProperties>
</file>