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moss\Dropbox (UFL)\AEB4138\"/>
    </mc:Choice>
  </mc:AlternateContent>
  <bookViews>
    <workbookView xWindow="0" yWindow="0" windowWidth="21645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J20" i="1" l="1"/>
  <c r="J19" i="1"/>
  <c r="J18" i="1"/>
  <c r="J17" i="1"/>
  <c r="J16" i="1"/>
  <c r="J15" i="1"/>
  <c r="J14" i="1"/>
  <c r="J13" i="1"/>
  <c r="J12" i="1"/>
  <c r="L11" i="1"/>
  <c r="J11" i="1"/>
  <c r="K11" i="1" s="1"/>
  <c r="M11" i="1" s="1"/>
  <c r="N11" i="1" s="1"/>
  <c r="C11" i="1"/>
  <c r="C5" i="1"/>
  <c r="C6" i="1" s="1"/>
  <c r="B20" i="1" l="1"/>
  <c r="B13" i="1"/>
  <c r="B12" i="1"/>
  <c r="B17" i="1"/>
  <c r="B19" i="1"/>
  <c r="B18" i="1"/>
  <c r="B16" i="1"/>
  <c r="B15" i="1"/>
  <c r="B11" i="1"/>
  <c r="D11" i="1" s="1"/>
  <c r="E11" i="1" s="1"/>
  <c r="B14" i="1"/>
  <c r="L12" i="1"/>
  <c r="K12" i="1"/>
  <c r="M12" i="1" s="1"/>
  <c r="N12" i="1" s="1"/>
  <c r="C12" i="1" l="1"/>
  <c r="D12" i="1" s="1"/>
  <c r="E12" i="1" s="1"/>
  <c r="C13" i="1" s="1"/>
  <c r="D13" i="1" s="1"/>
  <c r="E13" i="1" s="1"/>
  <c r="C14" i="1" s="1"/>
  <c r="D14" i="1" s="1"/>
  <c r="E14" i="1" s="1"/>
  <c r="C15" i="1" s="1"/>
  <c r="D15" i="1" s="1"/>
  <c r="E15" i="1" s="1"/>
  <c r="L13" i="1"/>
  <c r="K13" i="1"/>
  <c r="M13" i="1" s="1"/>
  <c r="N13" i="1" s="1"/>
  <c r="L14" i="1" l="1"/>
  <c r="K14" i="1"/>
  <c r="M14" i="1" s="1"/>
  <c r="N14" i="1" s="1"/>
  <c r="C16" i="1"/>
  <c r="D16" i="1" s="1"/>
  <c r="E16" i="1" s="1"/>
  <c r="L15" i="1" l="1"/>
  <c r="K15" i="1"/>
  <c r="M15" i="1" s="1"/>
  <c r="N15" i="1" s="1"/>
  <c r="C17" i="1"/>
  <c r="D17" i="1" s="1"/>
  <c r="E17" i="1" s="1"/>
  <c r="L16" i="1" l="1"/>
  <c r="K16" i="1"/>
  <c r="M16" i="1" s="1"/>
  <c r="N16" i="1" s="1"/>
  <c r="C18" i="1"/>
  <c r="D18" i="1" s="1"/>
  <c r="E18" i="1" s="1"/>
  <c r="L17" i="1" l="1"/>
  <c r="K17" i="1"/>
  <c r="M17" i="1" s="1"/>
  <c r="N17" i="1" s="1"/>
  <c r="C19" i="1"/>
  <c r="D19" i="1" s="1"/>
  <c r="E19" i="1" s="1"/>
  <c r="K18" i="1" l="1"/>
  <c r="L18" i="1"/>
  <c r="C20" i="1"/>
  <c r="D20" i="1" s="1"/>
  <c r="E20" i="1" s="1"/>
  <c r="M18" i="1" l="1"/>
  <c r="N18" i="1" s="1"/>
  <c r="K19" i="1" l="1"/>
  <c r="L19" i="1"/>
  <c r="M19" i="1" l="1"/>
  <c r="N19" i="1" s="1"/>
  <c r="K20" i="1"/>
  <c r="L20" i="1"/>
  <c r="M20" i="1" l="1"/>
  <c r="N20" i="1" s="1"/>
</calcChain>
</file>

<file path=xl/sharedStrings.xml><?xml version="1.0" encoding="utf-8"?>
<sst xmlns="http://schemas.openxmlformats.org/spreadsheetml/2006/main" count="21" uniqueCount="13">
  <si>
    <t>Amount Borrowed</t>
  </si>
  <si>
    <t>Interest Rate</t>
  </si>
  <si>
    <t>Term (Years)</t>
  </si>
  <si>
    <t>PVAF</t>
  </si>
  <si>
    <t>Payment</t>
  </si>
  <si>
    <t>Year</t>
  </si>
  <si>
    <t>Interest</t>
  </si>
  <si>
    <t>Principal</t>
  </si>
  <si>
    <t>Remaining</t>
  </si>
  <si>
    <t>Changing Interest Rate</t>
  </si>
  <si>
    <t>Int Rate</t>
  </si>
  <si>
    <t>Constant Interest Rate</t>
  </si>
  <si>
    <t>Excel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</si>
</sst>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6" sqref="E6"/>
    </sheetView>
  </sheetViews>
  <sheetFormatPr defaultRowHeight="15" x14ac:dyDescent="0.25"/>
  <cols>
    <col min="5" max="5" width="12.5703125" customWidth="1"/>
    <col min="10" max="10" width="10.42578125" bestFit="1" customWidth="1"/>
    <col min="12" max="12" width="9.85546875" customWidth="1"/>
    <col min="14" max="14" width="10.7109375" customWidth="1"/>
    <col min="16" max="16" width="11.5703125" bestFit="1" customWidth="1"/>
  </cols>
  <sheetData>
    <row r="1" spans="1:14" x14ac:dyDescent="0.25">
      <c r="A1" t="s">
        <v>0</v>
      </c>
      <c r="C1">
        <v>100000</v>
      </c>
    </row>
    <row r="2" spans="1:14" x14ac:dyDescent="0.25">
      <c r="A2" t="s">
        <v>1</v>
      </c>
      <c r="C2">
        <v>7.4999999999999997E-2</v>
      </c>
    </row>
    <row r="3" spans="1:14" x14ac:dyDescent="0.25">
      <c r="A3" t="s">
        <v>2</v>
      </c>
      <c r="C3">
        <v>10</v>
      </c>
    </row>
    <row r="5" spans="1:14" x14ac:dyDescent="0.25">
      <c r="A5" t="s">
        <v>3</v>
      </c>
      <c r="C5" s="1">
        <f>(1-(1+C2)^(-C3))/C2</f>
        <v>6.8640809559804756</v>
      </c>
      <c r="E5" t="s">
        <v>12</v>
      </c>
    </row>
    <row r="6" spans="1:14" x14ac:dyDescent="0.25">
      <c r="A6" t="s">
        <v>4</v>
      </c>
      <c r="C6" s="2">
        <f>C1/C5</f>
        <v>14568.592742612234</v>
      </c>
      <c r="E6" s="6">
        <f>PMT(C2,C3,C1)</f>
        <v>-14568.592742612231</v>
      </c>
    </row>
    <row r="8" spans="1:14" x14ac:dyDescent="0.25">
      <c r="H8" s="5" t="s">
        <v>9</v>
      </c>
      <c r="I8" s="5"/>
      <c r="J8" s="5"/>
      <c r="K8" s="5"/>
      <c r="L8" s="5"/>
      <c r="M8" s="5"/>
      <c r="N8" s="5"/>
    </row>
    <row r="9" spans="1:14" x14ac:dyDescent="0.25">
      <c r="A9" s="5" t="s">
        <v>11</v>
      </c>
      <c r="B9" s="5"/>
      <c r="C9" s="5"/>
      <c r="D9" s="5"/>
      <c r="E9" s="5"/>
      <c r="H9" s="4"/>
      <c r="I9" s="4"/>
      <c r="J9" s="4" t="s">
        <v>3</v>
      </c>
      <c r="K9" s="4"/>
      <c r="L9" s="4"/>
      <c r="M9" s="4"/>
      <c r="N9" s="4"/>
    </row>
    <row r="10" spans="1:14" x14ac:dyDescent="0.25">
      <c r="A10" s="4" t="s">
        <v>5</v>
      </c>
      <c r="B10" s="4" t="s">
        <v>4</v>
      </c>
      <c r="C10" s="4" t="s">
        <v>6</v>
      </c>
      <c r="D10" s="4" t="s">
        <v>7</v>
      </c>
      <c r="E10" s="4" t="s">
        <v>8</v>
      </c>
      <c r="H10" s="4" t="s">
        <v>5</v>
      </c>
      <c r="I10" s="4" t="s">
        <v>10</v>
      </c>
      <c r="J10" s="4" t="s">
        <v>8</v>
      </c>
      <c r="K10" s="4" t="s">
        <v>4</v>
      </c>
      <c r="L10" s="4" t="s">
        <v>6</v>
      </c>
      <c r="M10" s="4" t="s">
        <v>7</v>
      </c>
      <c r="N10" s="4" t="s">
        <v>8</v>
      </c>
    </row>
    <row r="11" spans="1:14" x14ac:dyDescent="0.25">
      <c r="A11">
        <v>1</v>
      </c>
      <c r="B11" s="2">
        <f>$C$6</f>
        <v>14568.592742612234</v>
      </c>
      <c r="C11" s="2">
        <f>C2*C1</f>
        <v>7500</v>
      </c>
      <c r="D11" s="2">
        <f>B11-C11</f>
        <v>7068.5927426122344</v>
      </c>
      <c r="E11" s="2">
        <f>C1-D11</f>
        <v>92931.407257387764</v>
      </c>
      <c r="H11">
        <v>1</v>
      </c>
      <c r="I11" s="3">
        <v>7.4999999999999997E-2</v>
      </c>
      <c r="J11" s="1">
        <f>(1-(1+I11)^(H11-11))/I11</f>
        <v>6.8640809559804756</v>
      </c>
      <c r="K11" s="2">
        <f>C1/J11</f>
        <v>14568.592742612234</v>
      </c>
      <c r="L11" s="2">
        <f>C1*I11</f>
        <v>7500</v>
      </c>
      <c r="M11" s="2">
        <f>K11-L11</f>
        <v>7068.5927426122344</v>
      </c>
      <c r="N11" s="2">
        <f>C1-M11</f>
        <v>92931.407257387764</v>
      </c>
    </row>
    <row r="12" spans="1:14" x14ac:dyDescent="0.25">
      <c r="A12">
        <v>2</v>
      </c>
      <c r="B12" s="2">
        <f>$C$6</f>
        <v>14568.592742612234</v>
      </c>
      <c r="C12" s="2">
        <f>E11*$C$2</f>
        <v>6969.8555443040823</v>
      </c>
      <c r="D12" s="2">
        <f>B12-C12</f>
        <v>7598.7371983081521</v>
      </c>
      <c r="E12" s="2">
        <f>E11-D12</f>
        <v>85332.67005907961</v>
      </c>
      <c r="H12">
        <v>2</v>
      </c>
      <c r="I12" s="3">
        <v>7.4999999999999997E-2</v>
      </c>
      <c r="J12" s="1">
        <f>(1-(1+I12)^(H12-11))/I12</f>
        <v>6.3788870276790117</v>
      </c>
      <c r="K12" s="2">
        <f>N11/J12</f>
        <v>14568.592742612233</v>
      </c>
      <c r="L12" s="2">
        <f>I12*N11</f>
        <v>6969.8555443040823</v>
      </c>
      <c r="M12" s="2">
        <f>K12-L12</f>
        <v>7598.7371983081503</v>
      </c>
      <c r="N12" s="2">
        <f>N11-M12</f>
        <v>85332.67005907961</v>
      </c>
    </row>
    <row r="13" spans="1:14" x14ac:dyDescent="0.25">
      <c r="A13">
        <v>3</v>
      </c>
      <c r="B13" s="2">
        <f t="shared" ref="B13:B20" si="0">$C$6</f>
        <v>14568.592742612234</v>
      </c>
      <c r="C13" s="2">
        <f t="shared" ref="C13:C20" si="1">E12*$C$2</f>
        <v>6399.9502544309707</v>
      </c>
      <c r="D13" s="2">
        <f t="shared" ref="D13:D20" si="2">B13-C13</f>
        <v>8168.6424881812636</v>
      </c>
      <c r="E13" s="2">
        <f t="shared" ref="E13:E20" si="3">E12-D13</f>
        <v>77164.027570898354</v>
      </c>
      <c r="H13">
        <v>3</v>
      </c>
      <c r="I13" s="3">
        <v>7.4999999999999997E-2</v>
      </c>
      <c r="J13" s="1">
        <f>(1-(1+I13)^(H13-11))/I13</f>
        <v>5.8573035547549379</v>
      </c>
      <c r="K13" s="2">
        <f>N12/J13</f>
        <v>14568.592742612231</v>
      </c>
      <c r="L13" s="2">
        <f>I13*N12</f>
        <v>6399.9502544309707</v>
      </c>
      <c r="M13" s="2">
        <f>K13-L13</f>
        <v>8168.64248818126</v>
      </c>
      <c r="N13" s="2">
        <f>N12-M13</f>
        <v>77164.027570898354</v>
      </c>
    </row>
    <row r="14" spans="1:14" x14ac:dyDescent="0.25">
      <c r="A14">
        <v>4</v>
      </c>
      <c r="B14" s="2">
        <f t="shared" si="0"/>
        <v>14568.592742612234</v>
      </c>
      <c r="C14" s="2">
        <f t="shared" si="1"/>
        <v>5787.3020678173762</v>
      </c>
      <c r="D14" s="2">
        <f t="shared" si="2"/>
        <v>8781.2906747948582</v>
      </c>
      <c r="E14" s="2">
        <f t="shared" si="3"/>
        <v>68382.736896103495</v>
      </c>
      <c r="H14">
        <v>4</v>
      </c>
      <c r="I14" s="3">
        <v>7.4999999999999997E-2</v>
      </c>
      <c r="J14" s="1">
        <f>(1-(1+I14)^(H14-11))/I14</f>
        <v>5.2966013213615577</v>
      </c>
      <c r="K14" s="2">
        <f>N13/J14</f>
        <v>14568.592742612233</v>
      </c>
      <c r="L14" s="2">
        <f>I14*N13</f>
        <v>5787.3020678173762</v>
      </c>
      <c r="M14" s="2">
        <f>K14-L14</f>
        <v>8781.2906747948564</v>
      </c>
      <c r="N14" s="2">
        <f>N13-M14</f>
        <v>68382.736896103495</v>
      </c>
    </row>
    <row r="15" spans="1:14" x14ac:dyDescent="0.25">
      <c r="A15">
        <v>5</v>
      </c>
      <c r="B15" s="2">
        <f t="shared" si="0"/>
        <v>14568.592742612234</v>
      </c>
      <c r="C15" s="2">
        <f t="shared" si="1"/>
        <v>5128.7052672077616</v>
      </c>
      <c r="D15" s="2">
        <f t="shared" si="2"/>
        <v>9439.8874754044737</v>
      </c>
      <c r="E15" s="2">
        <f t="shared" si="3"/>
        <v>58942.849420699022</v>
      </c>
      <c r="H15">
        <v>5</v>
      </c>
      <c r="I15" s="3">
        <v>0.08</v>
      </c>
      <c r="J15" s="1">
        <f>(1-(1+I15)^(H15-11))/I15</f>
        <v>4.6228796639611938</v>
      </c>
      <c r="K15" s="2">
        <f>N14/J15</f>
        <v>14792.238143077377</v>
      </c>
      <c r="L15" s="2">
        <f>I15*N14</f>
        <v>5470.6189516882796</v>
      </c>
      <c r="M15" s="2">
        <f>K15-L15</f>
        <v>9321.619191389098</v>
      </c>
      <c r="N15" s="2">
        <f>N14-M15</f>
        <v>59061.117704714401</v>
      </c>
    </row>
    <row r="16" spans="1:14" x14ac:dyDescent="0.25">
      <c r="A16">
        <v>6</v>
      </c>
      <c r="B16" s="2">
        <f t="shared" si="0"/>
        <v>14568.592742612234</v>
      </c>
      <c r="C16" s="2">
        <f t="shared" si="1"/>
        <v>4420.7137065524266</v>
      </c>
      <c r="D16" s="2">
        <f t="shared" si="2"/>
        <v>10147.879036059807</v>
      </c>
      <c r="E16" s="2">
        <f t="shared" si="3"/>
        <v>48794.970384639215</v>
      </c>
      <c r="H16">
        <v>6</v>
      </c>
      <c r="I16" s="3">
        <v>0.08</v>
      </c>
      <c r="J16" s="1">
        <f t="shared" ref="J16:J20" si="4">(1-(1+I16)^(H16-11))/I16</f>
        <v>3.992710037078087</v>
      </c>
      <c r="K16" s="2">
        <f t="shared" ref="K16:K20" si="5">N15/J16</f>
        <v>14792.238143077386</v>
      </c>
      <c r="L16" s="2">
        <f t="shared" ref="L16:L20" si="6">I16*N15</f>
        <v>4724.889416377152</v>
      </c>
      <c r="M16" s="2">
        <f t="shared" ref="M16:M20" si="7">K16-L16</f>
        <v>10067.348726700235</v>
      </c>
      <c r="N16" s="2">
        <f t="shared" ref="N16:N20" si="8">N15-M16</f>
        <v>48993.768978014166</v>
      </c>
    </row>
    <row r="17" spans="1:14" x14ac:dyDescent="0.25">
      <c r="A17">
        <v>7</v>
      </c>
      <c r="B17" s="2">
        <f t="shared" si="0"/>
        <v>14568.592742612234</v>
      </c>
      <c r="C17" s="2">
        <f t="shared" si="1"/>
        <v>3659.6227788479409</v>
      </c>
      <c r="D17" s="2">
        <f t="shared" si="2"/>
        <v>10908.969963764293</v>
      </c>
      <c r="E17" s="2">
        <f t="shared" si="3"/>
        <v>37886.000420874923</v>
      </c>
      <c r="H17">
        <v>7</v>
      </c>
      <c r="I17" s="3">
        <v>0.08</v>
      </c>
      <c r="J17" s="1">
        <f t="shared" si="4"/>
        <v>3.3121268400443338</v>
      </c>
      <c r="K17" s="2">
        <f t="shared" si="5"/>
        <v>14792.238143077386</v>
      </c>
      <c r="L17" s="2">
        <f t="shared" si="6"/>
        <v>3919.5015182411335</v>
      </c>
      <c r="M17" s="2">
        <f t="shared" si="7"/>
        <v>10872.736624836252</v>
      </c>
      <c r="N17" s="2">
        <f t="shared" si="8"/>
        <v>38121.032353177914</v>
      </c>
    </row>
    <row r="18" spans="1:14" x14ac:dyDescent="0.25">
      <c r="A18">
        <v>8</v>
      </c>
      <c r="B18" s="2">
        <f t="shared" si="0"/>
        <v>14568.592742612234</v>
      </c>
      <c r="C18" s="2">
        <f t="shared" si="1"/>
        <v>2841.4500315656192</v>
      </c>
      <c r="D18" s="2">
        <f t="shared" si="2"/>
        <v>11727.142711046616</v>
      </c>
      <c r="E18" s="2">
        <f t="shared" si="3"/>
        <v>26158.857709828306</v>
      </c>
      <c r="H18">
        <v>8</v>
      </c>
      <c r="I18" s="3">
        <v>7.0000000000000007E-2</v>
      </c>
      <c r="J18" s="1">
        <f t="shared" si="4"/>
        <v>2.6243160444164015</v>
      </c>
      <c r="K18" s="2">
        <f t="shared" si="5"/>
        <v>14526.082875683258</v>
      </c>
      <c r="L18" s="2">
        <f t="shared" si="6"/>
        <v>2668.4722647224544</v>
      </c>
      <c r="M18" s="2">
        <f t="shared" si="7"/>
        <v>11857.610610960804</v>
      </c>
      <c r="N18" s="2">
        <f t="shared" si="8"/>
        <v>26263.42174221711</v>
      </c>
    </row>
    <row r="19" spans="1:14" x14ac:dyDescent="0.25">
      <c r="A19">
        <v>9</v>
      </c>
      <c r="B19" s="2">
        <f t="shared" si="0"/>
        <v>14568.592742612234</v>
      </c>
      <c r="C19" s="2">
        <f t="shared" si="1"/>
        <v>1961.9143282371228</v>
      </c>
      <c r="D19" s="2">
        <f t="shared" si="2"/>
        <v>12606.678414375112</v>
      </c>
      <c r="E19" s="2">
        <f t="shared" si="3"/>
        <v>13552.179295453194</v>
      </c>
      <c r="H19">
        <v>9</v>
      </c>
      <c r="I19" s="3">
        <v>7.0000000000000007E-2</v>
      </c>
      <c r="J19" s="1">
        <f t="shared" si="4"/>
        <v>1.8080181675255489</v>
      </c>
      <c r="K19" s="2">
        <f t="shared" si="5"/>
        <v>14526.082875683263</v>
      </c>
      <c r="L19" s="2">
        <f t="shared" si="6"/>
        <v>1838.4395219551977</v>
      </c>
      <c r="M19" s="2">
        <f t="shared" si="7"/>
        <v>12687.643353728066</v>
      </c>
      <c r="N19" s="2">
        <f t="shared" si="8"/>
        <v>13575.778388489043</v>
      </c>
    </row>
    <row r="20" spans="1:14" x14ac:dyDescent="0.25">
      <c r="A20">
        <v>10</v>
      </c>
      <c r="B20" s="2">
        <f t="shared" si="0"/>
        <v>14568.592742612234</v>
      </c>
      <c r="C20" s="2">
        <f t="shared" si="1"/>
        <v>1016.4134471589895</v>
      </c>
      <c r="D20" s="2">
        <f t="shared" si="2"/>
        <v>13552.179295453245</v>
      </c>
      <c r="E20" s="2">
        <f t="shared" si="3"/>
        <v>-5.0931703299283981E-11</v>
      </c>
      <c r="H20">
        <v>10</v>
      </c>
      <c r="I20" s="3">
        <v>7.0000000000000007E-2</v>
      </c>
      <c r="J20" s="1">
        <f t="shared" si="4"/>
        <v>0.93457943925233644</v>
      </c>
      <c r="K20" s="2">
        <f t="shared" si="5"/>
        <v>14526.082875683276</v>
      </c>
      <c r="L20" s="2">
        <f t="shared" si="6"/>
        <v>950.30448719423316</v>
      </c>
      <c r="M20" s="2">
        <f t="shared" si="7"/>
        <v>13575.778388489043</v>
      </c>
      <c r="N20" s="2">
        <f t="shared" si="8"/>
        <v>0</v>
      </c>
    </row>
  </sheetData>
  <mergeCells count="2">
    <mergeCell ref="H8:N8"/>
    <mergeCell ref="A9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Moss,Charles Britt</dc:creator>
  <cp:lastModifiedBy>Moss,Charles Britt</cp:lastModifiedBy>
  <dcterms:created xsi:type="dcterms:W3CDTF">2018-02-01T17:17:29Z</dcterms:created>
  <dcterms:modified xsi:type="dcterms:W3CDTF">2018-02-01T17:30:12Z</dcterms:modified>
</cp:coreProperties>
</file>